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fif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W:\DTT\Technique\Tvx-Projet\HJ\PLATEAU DES ECOLES\CHAPTAL\2025- Menuiseries exterieures\DCE\DCE Projet définitif V PSE\05_DPGF\"/>
    </mc:Choice>
  </mc:AlternateContent>
  <bookViews>
    <workbookView xWindow="240" yWindow="120" windowWidth="14940" windowHeight="6045" tabRatio="500" activeTab="1"/>
  </bookViews>
  <sheets>
    <sheet name="PDG " sheetId="3" r:id="rId1"/>
    <sheet name="LOT N°03  MENUISERIES BOIS" sheetId="1" r:id="rId2"/>
  </sheets>
  <definedNames>
    <definedName name="_xlnm.Print_Area" localSheetId="0">'PDG '!$A$1:$K$15</definedName>
  </definedNames>
  <calcPr calcId="162913"/>
</workbook>
</file>

<file path=xl/calcChain.xml><?xml version="1.0" encoding="utf-8"?>
<calcChain xmlns="http://schemas.openxmlformats.org/spreadsheetml/2006/main">
  <c r="D117" i="1" l="1"/>
  <c r="M117" i="1" l="1"/>
  <c r="M115" i="1"/>
  <c r="M109" i="1"/>
  <c r="M103" i="1"/>
  <c r="M118" i="1" s="1"/>
  <c r="M119" i="1" l="1"/>
  <c r="F97" i="1"/>
  <c r="F16" i="1"/>
  <c r="F29" i="1"/>
  <c r="F51" i="1" l="1"/>
  <c r="F73" i="1"/>
  <c r="M29" i="1"/>
  <c r="M93" i="1" l="1"/>
  <c r="F82" i="1" l="1"/>
  <c r="F38" i="1" l="1"/>
  <c r="F47" i="1"/>
  <c r="M47" i="1" l="1"/>
  <c r="F115" i="1"/>
  <c r="M113" i="1"/>
  <c r="F25" i="1"/>
  <c r="M25" i="1" s="1"/>
  <c r="F60" i="1"/>
  <c r="M60" i="1" s="1"/>
  <c r="F109" i="1"/>
  <c r="F103" i="1"/>
  <c r="M16" i="1"/>
  <c r="M82" i="1"/>
  <c r="M38" i="1"/>
  <c r="F69" i="1"/>
  <c r="M69" i="1" s="1"/>
  <c r="M107" i="1"/>
  <c r="M102" i="1"/>
  <c r="M101" i="1"/>
  <c r="M98" i="1"/>
  <c r="M96" i="1"/>
  <c r="M81" i="1"/>
  <c r="M80" i="1"/>
  <c r="M79" i="1"/>
  <c r="M78" i="1"/>
  <c r="M74" i="1"/>
  <c r="M58" i="1"/>
  <c r="M72" i="1"/>
  <c r="M68" i="1"/>
  <c r="M67" i="1"/>
  <c r="M66" i="1"/>
  <c r="M65" i="1"/>
  <c r="M59" i="1"/>
  <c r="M57" i="1"/>
  <c r="M56" i="1"/>
  <c r="M52" i="1"/>
  <c r="M46" i="1"/>
  <c r="M45" i="1"/>
  <c r="M44" i="1"/>
  <c r="M43" i="1"/>
  <c r="M37" i="1"/>
  <c r="M36" i="1"/>
  <c r="M35" i="1"/>
  <c r="M34" i="1"/>
  <c r="M50" i="1"/>
  <c r="M24" i="1"/>
  <c r="M23" i="1"/>
  <c r="M22" i="1"/>
  <c r="M21" i="1"/>
  <c r="M13" i="1"/>
  <c r="M14" i="1"/>
  <c r="M15" i="1"/>
  <c r="M28" i="1"/>
  <c r="M30" i="1"/>
  <c r="M12" i="1"/>
  <c r="M51" i="1" l="1"/>
  <c r="M97" i="1"/>
  <c r="M73" i="1"/>
</calcChain>
</file>

<file path=xl/sharedStrings.xml><?xml version="1.0" encoding="utf-8"?>
<sst xmlns="http://schemas.openxmlformats.org/spreadsheetml/2006/main" count="182" uniqueCount="102">
  <si>
    <t>ACCORD-CADRE
TRAVAUX D'ENTRETIEN ET D'AMELIORATIONS COURANTES DES HOPITAUX ET IMMEUBLES DU CHU DE NANTES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</si>
  <si>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</si>
  <si>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</si>
  <si>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</si>
  <si>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</si>
  <si>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</si>
  <si>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</si>
  <si>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</si>
  <si>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</si>
  <si>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€ HT</t>
  </si>
  <si>
    <t>u</t>
  </si>
  <si>
    <t>MONTANT TOTAL € TTC</t>
  </si>
  <si>
    <t>Date, cachet et signature de l'entreprise</t>
  </si>
  <si>
    <t>ACCORD-CADRE
TRAVAUX D’ENTRETIEN ET D’AMELIORATIONS COURANTES DES HOPITAUX ET IMMEUBLES DU CHU DE NANTES</t>
  </si>
  <si>
    <t>MAITRISE D'OUVRAGE</t>
  </si>
  <si>
    <t>MAITRES D'OUVRAGE</t>
  </si>
  <si>
    <r>
      <t xml:space="preserve">CENTRE HOSPITALIER ET UNIVERSITAIRE DE NANTES
</t>
    </r>
    <r>
      <rPr>
        <sz val="10"/>
        <color theme="1"/>
        <rFont val="Calibri"/>
        <family val="2"/>
        <scheme val="minor"/>
      </rPr>
      <t>Immeuble Deurbroucq
5 allée de l’Ile Gloriette
44093 NANTES CEDEX 1</t>
    </r>
    <r>
      <rPr>
        <b/>
        <sz val="10"/>
        <color theme="1"/>
        <rFont val="Calibri"/>
        <family val="2"/>
        <scheme val="minor"/>
      </rPr>
      <t xml:space="preserve">
DIRECTION DES TRAVAUX ET DES TECHNIQUES
</t>
    </r>
    <r>
      <rPr>
        <sz val="10"/>
        <color theme="1"/>
        <rFont val="Calibri"/>
        <family val="2"/>
        <scheme val="minor"/>
      </rPr>
      <t>Hôpital Saint Jacques
85 rue Saint Jacques
44093 NANTES CEDEX 1
Tél : 02 40 84 66 11</t>
    </r>
  </si>
  <si>
    <t>MAITRISE D'ŒUVRE</t>
  </si>
  <si>
    <t>ECONOMISTE DE LA CONSTRUCTION</t>
  </si>
  <si>
    <t>Décomposition des Prix Globale et Forfaitaire
Remplacement de menuiseries extérieures
Bâtiment CHAPTAL - CHU DE NANTES</t>
  </si>
  <si>
    <t>Menuiserie Aluminium</t>
  </si>
  <si>
    <t>Batiment Chaptal Facade A</t>
  </si>
  <si>
    <t>Rez de Chaussée</t>
  </si>
  <si>
    <t>Sous-Total HT Facade A</t>
  </si>
  <si>
    <t>R+1</t>
  </si>
  <si>
    <t>Batiment Chaptal Facade B</t>
  </si>
  <si>
    <t>A</t>
  </si>
  <si>
    <t>A.0</t>
  </si>
  <si>
    <t>A.0.OFD</t>
  </si>
  <si>
    <t>A.0.OFG</t>
  </si>
  <si>
    <t>A.0.F</t>
  </si>
  <si>
    <t>A.1</t>
  </si>
  <si>
    <t>A.1.OFD</t>
  </si>
  <si>
    <t>A.1.OFG</t>
  </si>
  <si>
    <t>A.1.F</t>
  </si>
  <si>
    <t>B</t>
  </si>
  <si>
    <t>B.0</t>
  </si>
  <si>
    <t>B.0.OFD</t>
  </si>
  <si>
    <t>B.0.OFG</t>
  </si>
  <si>
    <t>B.0.F</t>
  </si>
  <si>
    <t>B.1</t>
  </si>
  <si>
    <t>B.1.OFD</t>
  </si>
  <si>
    <t>B.1.OFG</t>
  </si>
  <si>
    <t>B.1.F</t>
  </si>
  <si>
    <t>Sous-Total HT Facade B</t>
  </si>
  <si>
    <t>Taux :</t>
  </si>
  <si>
    <t>C</t>
  </si>
  <si>
    <t>Batiment Chaptal Facade C</t>
  </si>
  <si>
    <t>C.0</t>
  </si>
  <si>
    <t>C.0.OFD</t>
  </si>
  <si>
    <t>C.0.OFG</t>
  </si>
  <si>
    <t>C.0.F</t>
  </si>
  <si>
    <t>C.1</t>
  </si>
  <si>
    <t>C.1.OFD</t>
  </si>
  <si>
    <t>C.1.OFG</t>
  </si>
  <si>
    <t>C.1.F</t>
  </si>
  <si>
    <t>Sous-Total HT Facade C</t>
  </si>
  <si>
    <t>Sous-Total HT Facade D</t>
  </si>
  <si>
    <t>D.0</t>
  </si>
  <si>
    <t>D.0.OFD</t>
  </si>
  <si>
    <t>D.0.OFG</t>
  </si>
  <si>
    <t>D.0.F</t>
  </si>
  <si>
    <t>D.1</t>
  </si>
  <si>
    <t>D.1.OFD</t>
  </si>
  <si>
    <t>D.1.OFG</t>
  </si>
  <si>
    <t>D.1.F</t>
  </si>
  <si>
    <t>D</t>
  </si>
  <si>
    <t>Batiment Chaptal Facade D</t>
  </si>
  <si>
    <t>PSE 1</t>
  </si>
  <si>
    <t>PSE 1.1</t>
  </si>
  <si>
    <t>Sous-Total HT PSE 1</t>
  </si>
  <si>
    <t>Sous-Total HT PSE 2</t>
  </si>
  <si>
    <t>PSE 2</t>
  </si>
  <si>
    <t>Batiment Chaptal Facade A Baies d'évacuation</t>
  </si>
  <si>
    <t>Batiment Chaptal Facade A baie du hall</t>
  </si>
  <si>
    <t>PSE 2.1</t>
  </si>
  <si>
    <t>-</t>
  </si>
  <si>
    <t>TOTAL € HT</t>
  </si>
  <si>
    <t>Total Quantité</t>
  </si>
  <si>
    <t>Batiment Chaptal Facade salle EUROPE</t>
  </si>
  <si>
    <t>ensemble</t>
  </si>
  <si>
    <t>Menuiserie aluminium 1 vantail tirant droit à la française 
Cf CCTP article ME01</t>
  </si>
  <si>
    <t>Menuiserie aluminium 1 vantail tirant gauche à la française 
Cf CCTP article ME02</t>
  </si>
  <si>
    <t>Menuiserie aluminium fixe 
Cf CCTP article ME03</t>
  </si>
  <si>
    <t>Menuiserie aluminium sur verin gaz
Cf CCTP article ME04</t>
  </si>
  <si>
    <t>Dispositif de ventilation Hygroreglable</t>
  </si>
  <si>
    <t>A.0.V</t>
  </si>
  <si>
    <t>A.1.V</t>
  </si>
  <si>
    <t>B.0.V</t>
  </si>
  <si>
    <t>B.1.V</t>
  </si>
  <si>
    <t>C.0.V</t>
  </si>
  <si>
    <t>C.1.V</t>
  </si>
  <si>
    <t>D.0.V</t>
  </si>
  <si>
    <t>D.1.V</t>
  </si>
  <si>
    <t>D.1.DES</t>
  </si>
  <si>
    <r>
      <t xml:space="preserve">DIRECTION DES TRAVAUX ET DES TECHNIQUES
</t>
    </r>
    <r>
      <rPr>
        <sz val="10"/>
        <color indexed="8"/>
        <rFont val="Calibri"/>
        <family val="2"/>
      </rPr>
      <t>Hôpital Saint Jacques
85 rue Saint Jacques
44093 NANTES CEDEX 1
Tél : 02 40 84 66 11</t>
    </r>
  </si>
  <si>
    <t>LOT - MENUISERIES ALUMINIUM</t>
  </si>
  <si>
    <t>Menuiseries aluminium
Cf CCTP article ME- PSE2</t>
  </si>
  <si>
    <t>Menuiseries aluminium
Cf CCTP article ME-PSE1</t>
  </si>
  <si>
    <t>Menuiserie aluminium avec 2 portes d'evacuation
Cf CCTP article ME05</t>
  </si>
  <si>
    <t>ME05</t>
  </si>
  <si>
    <t>ME05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</si>
</sst>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7" formatCode="#,##0.00\ &quot;€&quot;;\-#,##0.00\ &quot;€&quot;"/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.000"/>
    <numFmt numFmtId="167" formatCode="#,##0.00\ &quot;€&quot;"/>
  </numFmts>
  <fonts count="34" x14ac:knownFonts="1">
    <font>
      <sz val="8.25"/>
      <name val="Tahoma"/>
      <family val="2"/>
      <charset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charset val="1"/>
    </font>
    <font>
      <b/>
      <sz val="12"/>
      <name val="Arial"/>
      <family val="2"/>
      <charset val="1"/>
    </font>
    <font>
      <b/>
      <sz val="14"/>
      <color rgb="FF262626"/>
      <name val="Calibri"/>
      <family val="2"/>
      <charset val="1"/>
    </font>
    <font>
      <b/>
      <sz val="8"/>
      <color rgb="FF000000"/>
      <name val="Arial"/>
      <family val="2"/>
      <charset val="1"/>
    </font>
    <font>
      <b/>
      <sz val="11"/>
      <name val="Calibri"/>
      <family val="2"/>
      <charset val="1"/>
    </font>
    <font>
      <sz val="9"/>
      <name val="Calibri"/>
      <family val="2"/>
      <charset val="1"/>
    </font>
    <font>
      <b/>
      <sz val="10"/>
      <name val="Calibri"/>
      <family val="2"/>
      <charset val="1"/>
    </font>
    <font>
      <b/>
      <sz val="11"/>
      <color rgb="FF5C83B4"/>
      <name val="Calibri"/>
      <family val="2"/>
      <charset val="1"/>
    </font>
    <font>
      <b/>
      <sz val="9"/>
      <name val="Calibri"/>
      <family val="2"/>
      <charset val="1"/>
    </font>
    <font>
      <b/>
      <sz val="9"/>
      <color rgb="FF808080"/>
      <name val="Calibri"/>
      <family val="2"/>
      <charset val="1"/>
    </font>
    <font>
      <i/>
      <sz val="8"/>
      <color rgb="FF000000"/>
      <name val="Arial"/>
      <family val="2"/>
      <charset val="1"/>
    </font>
    <font>
      <b/>
      <sz val="7"/>
      <name val="Calibri"/>
      <family val="2"/>
      <charset val="1"/>
    </font>
    <font>
      <b/>
      <sz val="7"/>
      <color rgb="FFC0C0C0"/>
      <name val="Calibri"/>
      <family val="2"/>
      <charset val="1"/>
    </font>
    <font>
      <b/>
      <sz val="10"/>
      <color rgb="FFFFFFFF"/>
      <name val="Calibri"/>
      <family val="2"/>
      <charset val="1"/>
    </font>
    <font>
      <b/>
      <i/>
      <u/>
      <sz val="9"/>
      <name val="Calibri"/>
      <family val="2"/>
      <charset val="1"/>
    </font>
    <font>
      <u/>
      <sz val="10"/>
      <name val="Calibri"/>
      <family val="2"/>
      <charset val="1"/>
    </font>
    <font>
      <u/>
      <sz val="8.25"/>
      <name val="Calibri"/>
      <family val="2"/>
      <charset val="1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Wingdings"/>
      <charset val="2"/>
    </font>
    <font>
      <sz val="8.25"/>
      <name val="Tahoma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10"/>
      <color rgb="FF000000"/>
      <name val="Calibri"/>
      <family val="2"/>
      <charset val="1"/>
    </font>
    <font>
      <sz val="10"/>
      <name val="Tahoma"/>
      <family val="2"/>
      <charset val="1"/>
    </font>
    <font>
      <b/>
      <sz val="10"/>
      <name val="Calibri"/>
      <family val="2"/>
    </font>
    <font>
      <u/>
      <sz val="8.25"/>
      <name val="Tahoma"/>
      <family val="2"/>
      <charset val="1"/>
    </font>
    <font>
      <b/>
      <u/>
      <sz val="10"/>
      <name val="Calibri"/>
      <family val="2"/>
      <charset val="1"/>
    </font>
    <font>
      <b/>
      <sz val="8.25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9999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medium">
        <color rgb="FF000000"/>
      </right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medium">
        <color rgb="FF000000"/>
      </left>
      <right/>
      <top/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>
      <alignment vertical="top"/>
      <protection locked="0"/>
    </xf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4" fillId="0" borderId="0">
      <protection locked="0"/>
    </xf>
  </cellStyleXfs>
  <cellXfs count="173">
    <xf numFmtId="0" fontId="0" fillId="0" borderId="0" xfId="0" applyFont="1" applyFill="1" applyBorder="1" applyAlignment="1" applyProtection="1">
      <alignment vertical="top"/>
      <protection locked="0"/>
    </xf>
    <xf numFmtId="0" fontId="0" fillId="0" borderId="0" xfId="0" applyFont="1" applyFill="1" applyBorder="1" applyAlignment="1" applyProtection="1">
      <alignment vertical="top"/>
      <protection locked="0"/>
    </xf>
    <xf numFmtId="0" fontId="0" fillId="0" borderId="0" xfId="0" applyFont="1" applyFill="1" applyBorder="1" applyAlignment="1" applyProtection="1">
      <alignment vertical="top"/>
      <protection locked="0"/>
    </xf>
    <xf numFmtId="0" fontId="0" fillId="0" borderId="2" xfId="0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vertical="top"/>
      <protection locked="0"/>
    </xf>
    <xf numFmtId="0" fontId="0" fillId="0" borderId="7" xfId="0" applyFont="1" applyFill="1" applyBorder="1" applyAlignment="1" applyProtection="1">
      <alignment vertical="top"/>
      <protection locked="0"/>
    </xf>
    <xf numFmtId="0" fontId="6" fillId="2" borderId="9" xfId="0" applyFont="1" applyFill="1" applyBorder="1" applyAlignment="1" applyProtection="1">
      <alignment horizontal="center" vertical="center"/>
      <protection locked="0"/>
    </xf>
    <xf numFmtId="0" fontId="0" fillId="0" borderId="9" xfId="0" applyFont="1" applyFill="1" applyBorder="1" applyAlignment="1" applyProtection="1">
      <alignment vertical="top"/>
      <protection locked="0"/>
    </xf>
    <xf numFmtId="49" fontId="7" fillId="0" borderId="4" xfId="0" applyNumberFormat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12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7" fillId="0" borderId="14" xfId="0" applyFont="1" applyFill="1" applyBorder="1" applyAlignment="1" applyProtection="1">
      <alignment vertical="center" wrapText="1"/>
      <protection locked="0"/>
    </xf>
    <xf numFmtId="0" fontId="10" fillId="0" borderId="0" xfId="0" applyFont="1" applyFill="1" applyBorder="1" applyAlignment="1" applyProtection="1">
      <protection locked="0"/>
    </xf>
    <xf numFmtId="0" fontId="10" fillId="0" borderId="14" xfId="0" applyFont="1" applyFill="1" applyBorder="1" applyAlignment="1" applyProtection="1">
      <alignment wrapText="1"/>
      <protection locked="0"/>
    </xf>
    <xf numFmtId="0" fontId="11" fillId="0" borderId="0" xfId="0" applyFont="1" applyFill="1" applyBorder="1" applyAlignment="1" applyProtection="1">
      <protection locked="0"/>
    </xf>
    <xf numFmtId="0" fontId="11" fillId="0" borderId="14" xfId="0" applyFont="1" applyFill="1" applyBorder="1" applyAlignment="1" applyProtection="1">
      <alignment horizontal="left" wrapText="1" indent="2"/>
      <protection locked="0"/>
    </xf>
    <xf numFmtId="0" fontId="12" fillId="0" borderId="0" xfId="0" applyFont="1" applyFill="1" applyBorder="1" applyAlignment="1" applyProtection="1">
      <alignment vertical="top"/>
      <protection locked="0"/>
    </xf>
    <xf numFmtId="0" fontId="13" fillId="0" borderId="14" xfId="0" applyFont="1" applyFill="1" applyBorder="1" applyAlignment="1" applyProtection="1">
      <alignment horizontal="left" vertical="top" wrapText="1" indent="2"/>
      <protection locked="0"/>
    </xf>
    <xf numFmtId="0" fontId="14" fillId="0" borderId="0" xfId="0" applyFont="1" applyFill="1" applyBorder="1" applyAlignment="1" applyProtection="1">
      <alignment vertical="top"/>
      <protection locked="0"/>
    </xf>
    <xf numFmtId="0" fontId="15" fillId="0" borderId="14" xfId="0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0" xfId="0" applyNumberFormat="1" applyFont="1" applyFill="1" applyBorder="1" applyAlignment="1" applyProtection="1">
      <alignment horizontal="center" vertical="center"/>
      <protection locked="0"/>
    </xf>
    <xf numFmtId="3" fontId="8" fillId="0" borderId="12" xfId="0" applyNumberFormat="1" applyFont="1" applyFill="1" applyBorder="1" applyAlignment="1" applyProtection="1">
      <alignment horizontal="center" vertical="center"/>
      <protection locked="0"/>
    </xf>
    <xf numFmtId="3" fontId="8" fillId="0" borderId="0" xfId="0" applyNumberFormat="1" applyFont="1" applyFill="1" applyBorder="1" applyAlignment="1" applyProtection="1">
      <alignment horizontal="right" vertical="center"/>
      <protection locked="0"/>
    </xf>
    <xf numFmtId="7" fontId="8" fillId="0" borderId="0" xfId="0" applyNumberFormat="1" applyFont="1" applyFill="1" applyBorder="1" applyAlignment="1" applyProtection="1">
      <alignment horizontal="right" vertical="center"/>
      <protection locked="0"/>
    </xf>
    <xf numFmtId="166" fontId="8" fillId="0" borderId="0" xfId="0" applyNumberFormat="1" applyFont="1" applyFill="1" applyBorder="1" applyAlignment="1" applyProtection="1">
      <alignment horizontal="right" vertical="center"/>
      <protection locked="0"/>
    </xf>
    <xf numFmtId="0" fontId="0" fillId="0" borderId="16" xfId="0" applyFont="1" applyFill="1" applyBorder="1" applyAlignment="1" applyProtection="1">
      <alignment vertical="top"/>
      <protection locked="0"/>
    </xf>
    <xf numFmtId="0" fontId="0" fillId="0" borderId="8" xfId="0" applyFont="1" applyFill="1" applyBorder="1" applyAlignment="1" applyProtection="1">
      <alignment vertical="top"/>
      <protection locked="0"/>
    </xf>
    <xf numFmtId="49" fontId="0" fillId="0" borderId="0" xfId="0" applyNumberFormat="1" applyFont="1" applyFill="1" applyBorder="1" applyAlignment="1" applyProtection="1">
      <alignment vertical="top" wrapText="1"/>
      <protection locked="0"/>
    </xf>
    <xf numFmtId="49" fontId="19" fillId="0" borderId="0" xfId="0" applyNumberFormat="1" applyFont="1" applyFill="1" applyBorder="1" applyAlignment="1" applyProtection="1">
      <alignment vertical="top" wrapText="1"/>
      <protection locked="0"/>
    </xf>
    <xf numFmtId="49" fontId="0" fillId="3" borderId="18" xfId="0" applyNumberFormat="1" applyFont="1" applyFill="1" applyBorder="1" applyAlignment="1" applyProtection="1">
      <alignment vertical="top" wrapText="1"/>
      <protection locked="0"/>
    </xf>
    <xf numFmtId="0" fontId="0" fillId="0" borderId="0" xfId="0" applyFont="1" applyFill="1" applyBorder="1" applyAlignment="1" applyProtection="1">
      <alignment vertical="top"/>
      <protection locked="0"/>
    </xf>
    <xf numFmtId="49" fontId="0" fillId="3" borderId="0" xfId="0" applyNumberFormat="1" applyFont="1" applyFill="1" applyBorder="1" applyAlignment="1" applyProtection="1">
      <alignment vertical="top" wrapText="1"/>
      <protection locked="0"/>
    </xf>
    <xf numFmtId="49" fontId="0" fillId="3" borderId="20" xfId="0" applyNumberFormat="1" applyFont="1" applyFill="1" applyBorder="1" applyAlignment="1" applyProtection="1">
      <alignment vertical="top" wrapText="1"/>
      <protection locked="0"/>
    </xf>
    <xf numFmtId="0" fontId="0" fillId="0" borderId="21" xfId="0" applyFont="1" applyFill="1" applyBorder="1" applyAlignment="1" applyProtection="1">
      <alignment vertical="top"/>
      <protection locked="0"/>
    </xf>
    <xf numFmtId="49" fontId="0" fillId="3" borderId="21" xfId="0" applyNumberFormat="1" applyFont="1" applyFill="1" applyBorder="1" applyAlignment="1" applyProtection="1">
      <alignment vertical="top" wrapText="1"/>
      <protection locked="0"/>
    </xf>
    <xf numFmtId="0" fontId="0" fillId="0" borderId="16" xfId="0" applyFont="1" applyFill="1" applyBorder="1" applyAlignment="1" applyProtection="1">
      <alignment vertical="top"/>
      <protection locked="0"/>
    </xf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6"/>
    <xf numFmtId="0" fontId="1" fillId="0" borderId="0" xfId="6" applyAlignment="1">
      <alignment wrapText="1"/>
    </xf>
    <xf numFmtId="0" fontId="23" fillId="0" borderId="0" xfId="6" applyFont="1"/>
    <xf numFmtId="0" fontId="21" fillId="0" borderId="0" xfId="6" applyFont="1" applyBorder="1" applyAlignment="1">
      <alignment horizontal="left" vertical="center"/>
    </xf>
    <xf numFmtId="0" fontId="27" fillId="0" borderId="0" xfId="6" applyFont="1" applyBorder="1" applyAlignment="1">
      <alignment horizontal="left" vertical="center"/>
    </xf>
    <xf numFmtId="0" fontId="1" fillId="0" borderId="0" xfId="6" applyBorder="1" applyAlignment="1">
      <alignment horizontal="center"/>
    </xf>
    <xf numFmtId="0" fontId="0" fillId="0" borderId="0" xfId="0" applyFont="1" applyFill="1" applyBorder="1" applyAlignment="1" applyProtection="1">
      <alignment vertical="top"/>
      <protection locked="0"/>
    </xf>
    <xf numFmtId="0" fontId="6" fillId="2" borderId="10" xfId="0" applyFont="1" applyFill="1" applyBorder="1" applyAlignment="1" applyProtection="1">
      <alignment horizontal="left" vertical="center"/>
      <protection locked="0"/>
    </xf>
    <xf numFmtId="0" fontId="0" fillId="0" borderId="2" xfId="0" applyFont="1" applyFill="1" applyBorder="1" applyAlignment="1" applyProtection="1">
      <alignment horizontal="left" vertical="center"/>
      <protection locked="0"/>
    </xf>
    <xf numFmtId="49" fontId="10" fillId="0" borderId="4" xfId="0" applyNumberFormat="1" applyFont="1" applyFill="1" applyBorder="1" applyAlignment="1" applyProtection="1">
      <alignment horizontal="left" vertical="center" wrapText="1"/>
      <protection locked="0"/>
    </xf>
    <xf numFmtId="49" fontId="12" fillId="0" borderId="4" xfId="0" applyNumberFormat="1" applyFont="1" applyFill="1" applyBorder="1" applyAlignment="1" applyProtection="1">
      <alignment horizontal="left" vertical="center" wrapText="1"/>
      <protection locked="0"/>
    </xf>
    <xf numFmtId="49" fontId="11" fillId="0" borderId="4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9" fillId="5" borderId="14" xfId="0" applyFont="1" applyFill="1" applyBorder="1" applyAlignment="1" applyProtection="1">
      <alignment horizontal="left" vertical="center" wrapText="1" indent="2"/>
      <protection locked="0"/>
    </xf>
    <xf numFmtId="49" fontId="7" fillId="6" borderId="4" xfId="0" applyNumberFormat="1" applyFont="1" applyFill="1" applyBorder="1" applyAlignment="1" applyProtection="1">
      <alignment horizontal="left" vertical="center" wrapText="1"/>
      <protection locked="0"/>
    </xf>
    <xf numFmtId="0" fontId="9" fillId="6" borderId="0" xfId="0" applyFont="1" applyFill="1" applyBorder="1" applyAlignment="1" applyProtection="1">
      <alignment vertical="center"/>
      <protection locked="0"/>
    </xf>
    <xf numFmtId="0" fontId="7" fillId="6" borderId="14" xfId="0" applyFont="1" applyFill="1" applyBorder="1" applyAlignment="1" applyProtection="1">
      <alignment vertical="center" wrapText="1"/>
      <protection locked="0"/>
    </xf>
    <xf numFmtId="0" fontId="8" fillId="6" borderId="0" xfId="0" applyFont="1" applyFill="1" applyBorder="1" applyAlignment="1" applyProtection="1">
      <alignment horizontal="center" vertical="center"/>
      <protection locked="0"/>
    </xf>
    <xf numFmtId="0" fontId="8" fillId="6" borderId="12" xfId="0" applyFont="1" applyFill="1" applyBorder="1" applyAlignment="1" applyProtection="1">
      <alignment horizontal="center" vertical="center"/>
      <protection locked="0"/>
    </xf>
    <xf numFmtId="0" fontId="8" fillId="6" borderId="0" xfId="0" applyFont="1" applyFill="1" applyBorder="1" applyAlignment="1" applyProtection="1">
      <alignment horizontal="right" vertical="center"/>
      <protection locked="0"/>
    </xf>
    <xf numFmtId="167" fontId="0" fillId="0" borderId="0" xfId="0" applyNumberFormat="1" applyFont="1" applyFill="1" applyBorder="1" applyAlignment="1" applyProtection="1">
      <alignment vertical="top"/>
      <protection locked="0"/>
    </xf>
    <xf numFmtId="167" fontId="6" fillId="2" borderId="11" xfId="0" applyNumberFormat="1" applyFont="1" applyFill="1" applyBorder="1" applyAlignment="1" applyProtection="1">
      <alignment horizontal="center" vertical="center"/>
      <protection locked="0"/>
    </xf>
    <xf numFmtId="167" fontId="8" fillId="0" borderId="13" xfId="0" applyNumberFormat="1" applyFont="1" applyFill="1" applyBorder="1" applyAlignment="1" applyProtection="1">
      <alignment horizontal="right" vertical="center"/>
      <protection locked="0"/>
    </xf>
    <xf numFmtId="167" fontId="8" fillId="6" borderId="13" xfId="0" applyNumberFormat="1" applyFont="1" applyFill="1" applyBorder="1" applyAlignment="1" applyProtection="1">
      <alignment horizontal="right" vertical="center"/>
      <protection locked="0"/>
    </xf>
    <xf numFmtId="167" fontId="9" fillId="0" borderId="17" xfId="0" applyNumberFormat="1" applyFont="1" applyFill="1" applyBorder="1" applyAlignment="1" applyProtection="1">
      <alignment horizontal="right" vertical="center"/>
    </xf>
    <xf numFmtId="167" fontId="0" fillId="3" borderId="19" xfId="0" applyNumberFormat="1" applyFont="1" applyFill="1" applyBorder="1" applyAlignment="1" applyProtection="1">
      <alignment vertical="top" wrapText="1"/>
      <protection locked="0"/>
    </xf>
    <xf numFmtId="167" fontId="0" fillId="3" borderId="17" xfId="0" applyNumberFormat="1" applyFont="1" applyFill="1" applyBorder="1" applyAlignment="1" applyProtection="1">
      <alignment vertical="top" wrapText="1"/>
      <protection locked="0"/>
    </xf>
    <xf numFmtId="167" fontId="30" fillId="6" borderId="13" xfId="0" applyNumberFormat="1" applyFont="1" applyFill="1" applyBorder="1" applyAlignment="1" applyProtection="1">
      <alignment horizontal="right" vertical="center"/>
      <protection locked="0"/>
    </xf>
    <xf numFmtId="0" fontId="31" fillId="0" borderId="0" xfId="0" applyFont="1" applyFill="1" applyBorder="1" applyAlignment="1" applyProtection="1">
      <alignment horizontal="center" vertical="top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0" fontId="0" fillId="0" borderId="35" xfId="0" applyFont="1" applyFill="1" applyBorder="1" applyAlignment="1" applyProtection="1">
      <alignment vertical="top"/>
      <protection locked="0"/>
    </xf>
    <xf numFmtId="49" fontId="9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29" fillId="6" borderId="16" xfId="0" applyFont="1" applyFill="1" applyBorder="1" applyAlignment="1" applyProtection="1">
      <alignment vertical="top"/>
      <protection locked="0"/>
    </xf>
    <xf numFmtId="49" fontId="1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 applyProtection="1">
      <alignment horizontal="left" wrapText="1" indent="2"/>
      <protection locked="0"/>
    </xf>
    <xf numFmtId="167" fontId="8" fillId="0" borderId="19" xfId="0" applyNumberFormat="1" applyFont="1" applyFill="1" applyBorder="1" applyAlignment="1" applyProtection="1">
      <alignment horizontal="right" vertical="center"/>
      <protection locked="0"/>
    </xf>
    <xf numFmtId="49" fontId="12" fillId="0" borderId="18" xfId="0" applyNumberFormat="1" applyFont="1" applyFill="1" applyBorder="1" applyAlignment="1" applyProtection="1">
      <alignment horizontal="left" vertical="center" wrapText="1"/>
      <protection locked="0"/>
    </xf>
    <xf numFmtId="0" fontId="28" fillId="6" borderId="16" xfId="0" applyFont="1" applyFill="1" applyBorder="1" applyAlignment="1" applyProtection="1">
      <alignment vertical="center"/>
      <protection locked="0"/>
    </xf>
    <xf numFmtId="0" fontId="9" fillId="6" borderId="16" xfId="0" applyFont="1" applyFill="1" applyBorder="1" applyAlignment="1" applyProtection="1">
      <alignment vertical="top"/>
      <protection locked="0"/>
    </xf>
    <xf numFmtId="0" fontId="28" fillId="6" borderId="0" xfId="0" applyFont="1" applyFill="1" applyBorder="1" applyAlignment="1" applyProtection="1">
      <alignment vertical="center"/>
      <protection locked="0"/>
    </xf>
    <xf numFmtId="3" fontId="30" fillId="6" borderId="0" xfId="0" applyNumberFormat="1" applyFont="1" applyFill="1" applyBorder="1" applyAlignment="1" applyProtection="1">
      <alignment horizontal="right" vertical="center"/>
      <protection locked="0"/>
    </xf>
    <xf numFmtId="49" fontId="9" fillId="0" borderId="35" xfId="0" applyNumberFormat="1" applyFont="1" applyFill="1" applyBorder="1" applyAlignment="1" applyProtection="1">
      <alignment vertical="center" wrapText="1"/>
      <protection locked="0"/>
    </xf>
    <xf numFmtId="0" fontId="33" fillId="0" borderId="36" xfId="0" applyFont="1" applyFill="1" applyBorder="1" applyAlignment="1" applyProtection="1">
      <alignment horizontal="left" vertical="center"/>
      <protection locked="0"/>
    </xf>
    <xf numFmtId="49" fontId="9" fillId="0" borderId="3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8" xfId="0" applyFont="1" applyFill="1" applyBorder="1" applyAlignment="1" applyProtection="1">
      <alignment vertical="top"/>
      <protection locked="0"/>
    </xf>
    <xf numFmtId="49" fontId="9" fillId="0" borderId="38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38" xfId="0" applyFont="1" applyFill="1" applyBorder="1" applyAlignment="1" applyProtection="1">
      <alignment vertical="top"/>
      <protection locked="0"/>
    </xf>
    <xf numFmtId="0" fontId="16" fillId="0" borderId="38" xfId="0" applyFont="1" applyFill="1" applyBorder="1" applyAlignment="1" applyProtection="1">
      <alignment vertical="center"/>
      <protection locked="0"/>
    </xf>
    <xf numFmtId="10" fontId="32" fillId="0" borderId="39" xfId="0" applyNumberFormat="1" applyFont="1" applyFill="1" applyBorder="1" applyAlignment="1" applyProtection="1">
      <alignment horizontal="center" vertical="center"/>
      <protection locked="0"/>
    </xf>
    <xf numFmtId="0" fontId="31" fillId="0" borderId="17" xfId="0" applyFont="1" applyFill="1" applyBorder="1" applyAlignment="1" applyProtection="1">
      <alignment horizontal="center" vertical="top"/>
      <protection locked="0"/>
    </xf>
    <xf numFmtId="167" fontId="32" fillId="0" borderId="17" xfId="0" applyNumberFormat="1" applyFont="1" applyFill="1" applyBorder="1" applyAlignment="1" applyProtection="1">
      <alignment horizontal="center" vertical="center"/>
    </xf>
    <xf numFmtId="0" fontId="0" fillId="0" borderId="34" xfId="0" applyFont="1" applyFill="1" applyBorder="1" applyAlignment="1" applyProtection="1">
      <alignment horizontal="left" vertical="center"/>
      <protection locked="0"/>
    </xf>
    <xf numFmtId="0" fontId="33" fillId="0" borderId="35" xfId="0" applyFont="1" applyFill="1" applyBorder="1" applyAlignment="1" applyProtection="1">
      <alignment horizontal="right" vertical="center"/>
      <protection locked="0"/>
    </xf>
    <xf numFmtId="0" fontId="0" fillId="0" borderId="40" xfId="0" applyFont="1" applyFill="1" applyBorder="1" applyAlignment="1" applyProtection="1">
      <alignment vertical="top"/>
      <protection locked="0"/>
    </xf>
    <xf numFmtId="167" fontId="9" fillId="0" borderId="36" xfId="0" applyNumberFormat="1" applyFont="1" applyFill="1" applyBorder="1" applyAlignment="1" applyProtection="1">
      <alignment horizontal="right" vertical="center"/>
    </xf>
    <xf numFmtId="3" fontId="9" fillId="0" borderId="35" xfId="0" applyNumberFormat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top"/>
      <protection locked="0"/>
    </xf>
    <xf numFmtId="0" fontId="0" fillId="0" borderId="0" xfId="0" applyFont="1" applyFill="1" applyBorder="1" applyAlignment="1" applyProtection="1">
      <alignment vertical="top"/>
      <protection locked="0"/>
    </xf>
    <xf numFmtId="0" fontId="11" fillId="0" borderId="14" xfId="0" applyFont="1" applyFill="1" applyBorder="1" applyAlignment="1" applyProtection="1">
      <alignment horizontal="left" vertical="center" wrapText="1" indent="2"/>
      <protection locked="0"/>
    </xf>
    <xf numFmtId="49" fontId="11" fillId="0" borderId="18" xfId="0" applyNumberFormat="1" applyFont="1" applyFill="1" applyBorder="1" applyAlignment="1" applyProtection="1">
      <alignment horizontal="left" vertical="center" wrapText="1"/>
      <protection locked="0"/>
    </xf>
    <xf numFmtId="3" fontId="8" fillId="0" borderId="14" xfId="0" applyNumberFormat="1" applyFont="1" applyFill="1" applyBorder="1" applyAlignment="1" applyProtection="1">
      <alignment horizontal="center" vertical="center"/>
      <protection locked="0"/>
    </xf>
    <xf numFmtId="0" fontId="21" fillId="0" borderId="25" xfId="6" applyFont="1" applyBorder="1" applyAlignment="1">
      <alignment horizontal="left" vertical="center" wrapText="1"/>
    </xf>
    <xf numFmtId="0" fontId="24" fillId="0" borderId="26" xfId="7" applyFont="1" applyBorder="1" applyAlignment="1">
      <alignment horizontal="left" vertical="center" wrapText="1"/>
      <protection locked="0"/>
    </xf>
    <xf numFmtId="0" fontId="24" fillId="0" borderId="30" xfId="7" applyFont="1" applyBorder="1" applyAlignment="1">
      <alignment horizontal="left" vertical="center" wrapText="1"/>
      <protection locked="0"/>
    </xf>
    <xf numFmtId="0" fontId="24" fillId="0" borderId="31" xfId="7" applyFont="1" applyBorder="1" applyAlignment="1">
      <alignment horizontal="left" vertical="center" wrapText="1"/>
      <protection locked="0"/>
    </xf>
    <xf numFmtId="0" fontId="25" fillId="0" borderId="25" xfId="6" applyFont="1" applyBorder="1" applyAlignment="1">
      <alignment horizontal="left" vertical="center" wrapText="1"/>
    </xf>
    <xf numFmtId="0" fontId="27" fillId="0" borderId="26" xfId="6" applyFont="1" applyBorder="1" applyAlignment="1">
      <alignment horizontal="left" vertical="center" wrapText="1"/>
    </xf>
    <xf numFmtId="0" fontId="27" fillId="0" borderId="27" xfId="6" applyFont="1" applyBorder="1" applyAlignment="1">
      <alignment horizontal="left" vertical="center" wrapText="1"/>
    </xf>
    <xf numFmtId="0" fontId="27" fillId="0" borderId="30" xfId="6" applyFont="1" applyBorder="1" applyAlignment="1">
      <alignment horizontal="left" vertical="center" wrapText="1"/>
    </xf>
    <xf numFmtId="0" fontId="27" fillId="0" borderId="31" xfId="6" applyFont="1" applyBorder="1" applyAlignment="1">
      <alignment horizontal="left" vertical="center" wrapText="1"/>
    </xf>
    <xf numFmtId="0" fontId="27" fillId="0" borderId="32" xfId="6" applyFont="1" applyBorder="1" applyAlignment="1">
      <alignment horizontal="left" vertical="center" wrapText="1"/>
    </xf>
    <xf numFmtId="0" fontId="1" fillId="0" borderId="33" xfId="6" applyBorder="1" applyAlignment="1">
      <alignment horizontal="center"/>
    </xf>
    <xf numFmtId="0" fontId="21" fillId="4" borderId="22" xfId="6" applyFont="1" applyFill="1" applyBorder="1" applyAlignment="1">
      <alignment horizontal="left" vertical="center"/>
    </xf>
    <xf numFmtId="0" fontId="21" fillId="4" borderId="23" xfId="6" applyFont="1" applyFill="1" applyBorder="1" applyAlignment="1">
      <alignment horizontal="left" vertical="center"/>
    </xf>
    <xf numFmtId="0" fontId="21" fillId="4" borderId="24" xfId="6" applyFont="1" applyFill="1" applyBorder="1" applyAlignment="1">
      <alignment horizontal="left" vertical="center"/>
    </xf>
    <xf numFmtId="0" fontId="20" fillId="4" borderId="0" xfId="6" applyFont="1" applyFill="1" applyBorder="1" applyAlignment="1">
      <alignment horizontal="center" vertical="center" wrapText="1"/>
    </xf>
    <xf numFmtId="0" fontId="21" fillId="4" borderId="0" xfId="6" applyFont="1" applyFill="1" applyBorder="1" applyAlignment="1">
      <alignment horizontal="center" vertical="center"/>
    </xf>
    <xf numFmtId="0" fontId="21" fillId="0" borderId="25" xfId="6" applyFont="1" applyBorder="1" applyAlignment="1">
      <alignment horizontal="left" vertical="center"/>
    </xf>
    <xf numFmtId="0" fontId="21" fillId="0" borderId="26" xfId="6" applyFont="1" applyBorder="1" applyAlignment="1">
      <alignment horizontal="left" vertical="center"/>
    </xf>
    <xf numFmtId="0" fontId="21" fillId="0" borderId="28" xfId="6" applyFont="1" applyBorder="1" applyAlignment="1">
      <alignment horizontal="left" vertical="center"/>
    </xf>
    <xf numFmtId="0" fontId="21" fillId="0" borderId="0" xfId="6" applyFont="1" applyBorder="1" applyAlignment="1">
      <alignment horizontal="left" vertical="center"/>
    </xf>
    <xf numFmtId="0" fontId="21" fillId="0" borderId="30" xfId="6" applyFont="1" applyBorder="1" applyAlignment="1">
      <alignment horizontal="left" vertical="center"/>
    </xf>
    <xf numFmtId="0" fontId="21" fillId="0" borderId="31" xfId="6" applyFont="1" applyBorder="1" applyAlignment="1">
      <alignment horizontal="left" vertical="center"/>
    </xf>
    <xf numFmtId="0" fontId="21" fillId="0" borderId="26" xfId="6" applyFont="1" applyBorder="1" applyAlignment="1">
      <alignment horizontal="left" vertical="center" wrapText="1"/>
    </xf>
    <xf numFmtId="0" fontId="21" fillId="0" borderId="27" xfId="6" applyFont="1" applyBorder="1" applyAlignment="1">
      <alignment horizontal="left" vertical="center" wrapText="1"/>
    </xf>
    <xf numFmtId="0" fontId="21" fillId="0" borderId="28" xfId="6" applyFont="1" applyBorder="1" applyAlignment="1">
      <alignment horizontal="left" vertical="center" wrapText="1"/>
    </xf>
    <xf numFmtId="0" fontId="21" fillId="0" borderId="0" xfId="6" applyFont="1" applyBorder="1" applyAlignment="1">
      <alignment horizontal="left" vertical="center" wrapText="1"/>
    </xf>
    <xf numFmtId="0" fontId="21" fillId="0" borderId="29" xfId="6" applyFont="1" applyBorder="1" applyAlignment="1">
      <alignment horizontal="left" vertical="center" wrapText="1"/>
    </xf>
    <xf numFmtId="0" fontId="21" fillId="0" borderId="30" xfId="6" applyFont="1" applyBorder="1" applyAlignment="1">
      <alignment horizontal="left" vertical="center" wrapText="1"/>
    </xf>
    <xf numFmtId="0" fontId="21" fillId="0" borderId="31" xfId="6" applyFont="1" applyBorder="1" applyAlignment="1">
      <alignment horizontal="left" vertical="center" wrapText="1"/>
    </xf>
    <xf numFmtId="0" fontId="21" fillId="0" borderId="32" xfId="6" applyFont="1" applyBorder="1" applyAlignment="1">
      <alignment horizontal="left" vertical="center" wrapText="1"/>
    </xf>
    <xf numFmtId="0" fontId="1" fillId="0" borderId="25" xfId="6" applyBorder="1" applyAlignment="1">
      <alignment horizontal="center"/>
    </xf>
    <xf numFmtId="0" fontId="1" fillId="0" borderId="26" xfId="6" applyBorder="1" applyAlignment="1">
      <alignment horizontal="center"/>
    </xf>
    <xf numFmtId="0" fontId="1" fillId="0" borderId="27" xfId="6" applyBorder="1" applyAlignment="1">
      <alignment horizontal="center"/>
    </xf>
    <xf numFmtId="0" fontId="1" fillId="0" borderId="28" xfId="6" applyBorder="1" applyAlignment="1">
      <alignment horizontal="center"/>
    </xf>
    <xf numFmtId="0" fontId="1" fillId="0" borderId="0" xfId="6" applyBorder="1" applyAlignment="1">
      <alignment horizontal="center"/>
    </xf>
    <xf numFmtId="0" fontId="1" fillId="0" borderId="29" xfId="6" applyBorder="1" applyAlignment="1">
      <alignment horizontal="center"/>
    </xf>
    <xf numFmtId="0" fontId="1" fillId="0" borderId="30" xfId="6" applyBorder="1" applyAlignment="1">
      <alignment horizontal="center"/>
    </xf>
    <xf numFmtId="0" fontId="1" fillId="0" borderId="31" xfId="6" applyBorder="1" applyAlignment="1">
      <alignment horizontal="center"/>
    </xf>
    <xf numFmtId="0" fontId="1" fillId="0" borderId="32" xfId="6" applyBorder="1" applyAlignment="1">
      <alignment horizontal="center"/>
    </xf>
    <xf numFmtId="0" fontId="0" fillId="0" borderId="1" xfId="0" applyFont="1" applyFill="1" applyBorder="1" applyAlignment="1" applyProtection="1">
      <alignment horizontal="left" vertical="center"/>
      <protection locked="0"/>
    </xf>
    <xf numFmtId="0" fontId="0" fillId="0" borderId="4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 applyProtection="1">
      <alignment horizontal="left" vertic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Fill="1" applyBorder="1" applyAlignment="1" applyProtection="1">
      <alignment vertical="top"/>
      <protection locked="0"/>
    </xf>
    <xf numFmtId="0" fontId="0" fillId="0" borderId="3" xfId="0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vertical="top"/>
      <protection locked="0"/>
    </xf>
    <xf numFmtId="0" fontId="0" fillId="0" borderId="5" xfId="0" applyFont="1" applyFill="1" applyBorder="1" applyAlignment="1" applyProtection="1">
      <alignment vertical="top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0" fillId="0" borderId="7" xfId="0" applyFont="1" applyFill="1" applyBorder="1" applyAlignment="1" applyProtection="1">
      <alignment horizontal="center" vertical="top"/>
      <protection locked="0"/>
    </xf>
    <xf numFmtId="0" fontId="0" fillId="0" borderId="7" xfId="0" applyFont="1" applyFill="1" applyBorder="1" applyAlignment="1" applyProtection="1">
      <alignment vertical="top"/>
      <protection locked="0"/>
    </xf>
    <xf numFmtId="0" fontId="0" fillId="0" borderId="8" xfId="0" applyFont="1" applyFill="1" applyBorder="1" applyAlignment="1" applyProtection="1">
      <alignment horizontal="center" vertical="top"/>
      <protection locked="0"/>
    </xf>
    <xf numFmtId="49" fontId="28" fillId="6" borderId="15" xfId="0" applyNumberFormat="1" applyFont="1" applyFill="1" applyBorder="1" applyAlignment="1" applyProtection="1">
      <alignment horizontal="right" vertical="center" wrapText="1"/>
      <protection locked="0"/>
    </xf>
    <xf numFmtId="49" fontId="28" fillId="6" borderId="16" xfId="0" applyNumberFormat="1" applyFont="1" applyFill="1" applyBorder="1" applyAlignment="1" applyProtection="1">
      <alignment horizontal="right" vertical="center" wrapText="1"/>
      <protection locked="0"/>
    </xf>
    <xf numFmtId="49" fontId="9" fillId="0" borderId="34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35" xfId="0" applyFont="1" applyFill="1" applyBorder="1" applyAlignment="1" applyProtection="1">
      <alignment horizontal="right" vertical="center"/>
      <protection locked="0"/>
    </xf>
    <xf numFmtId="0" fontId="16" fillId="0" borderId="35" xfId="0" applyFont="1" applyFill="1" applyBorder="1" applyAlignment="1" applyProtection="1">
      <alignment horizontal="right" vertical="center"/>
      <protection locked="0"/>
    </xf>
    <xf numFmtId="0" fontId="0" fillId="0" borderId="35" xfId="0" applyFont="1" applyFill="1" applyBorder="1" applyAlignment="1" applyProtection="1">
      <alignment horizontal="right" vertical="top"/>
      <protection locked="0"/>
    </xf>
    <xf numFmtId="0" fontId="9" fillId="0" borderId="35" xfId="0" applyFont="1" applyFill="1" applyBorder="1" applyAlignment="1" applyProtection="1">
      <alignment horizontal="right" vertical="top"/>
      <protection locked="0"/>
    </xf>
    <xf numFmtId="0" fontId="16" fillId="0" borderId="36" xfId="0" applyFont="1" applyFill="1" applyBorder="1" applyAlignment="1" applyProtection="1">
      <alignment horizontal="right" vertical="center"/>
      <protection locked="0"/>
    </xf>
    <xf numFmtId="49" fontId="17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1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Font="1" applyFill="1" applyBorder="1" applyAlignment="1" applyProtection="1">
      <alignment vertical="center" wrapText="1"/>
      <protection locked="0"/>
    </xf>
    <xf numFmtId="49" fontId="18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2" xfId="0" applyFont="1" applyFill="1" applyBorder="1" applyAlignment="1" applyProtection="1">
      <alignment vertical="center"/>
      <protection locked="0"/>
    </xf>
    <xf numFmtId="49" fontId="0" fillId="3" borderId="2" xfId="0" applyNumberFormat="1" applyFont="1" applyFill="1" applyBorder="1" applyAlignment="1" applyProtection="1">
      <alignment horizontal="center" vertical="top" wrapText="1"/>
      <protection locked="0"/>
    </xf>
    <xf numFmtId="49" fontId="0" fillId="3" borderId="3" xfId="0" applyNumberFormat="1" applyFont="1" applyFill="1" applyBorder="1" applyAlignment="1" applyProtection="1">
      <alignment horizontal="center" vertical="top" wrapText="1"/>
      <protection locked="0"/>
    </xf>
  </cellXfs>
  <cellStyles count="8">
    <cellStyle name="Comma" xfId="4"/>
    <cellStyle name="Comma [0]" xfId="5"/>
    <cellStyle name="Currency" xfId="2"/>
    <cellStyle name="Currency [0]" xfId="3"/>
    <cellStyle name="Normal" xfId="0" builtinId="0"/>
    <cellStyle name="Normal 2" xfId="6"/>
    <cellStyle name="Normal 3" xfId="7"/>
    <cellStyle name="Percent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f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9</xdr:row>
      <xdr:rowOff>0</xdr:rowOff>
    </xdr:from>
    <xdr:to>
      <xdr:col>13</xdr:col>
      <xdr:colOff>304800</xdr:colOff>
      <xdr:row>9</xdr:row>
      <xdr:rowOff>304800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JQAlAMBEQACEQEDEQH/xAAbAAEAAgMBAQAAAAAAAAAAAAAABQYBBAcDAv/EAD8QAAEDAgIHBAYGCgMAAAAAAAEAAgMEBRExBhITIUFRYSJxktEVIzJCU7EWNVKRk8EUM0VUVXN0geHwYnKC/8QAGwEBAAIDAQEAAAAAAAAAAAAAAAUGAgMEAQf/xAAyEQABAwIEAwUHBQEAAAAAAAAAAQIDBBEFEiExE0FRFDJScZEGFSI0YYGhFiMz0eHB/9oADAMBAAIRAxEAPwDuKAIAgCAIAgCAIAgCAIAgCAIAgCAIAgCAIAgCAIAgCAIDxnqYafDbSsZrZaxwWqSeOLvusZNY5/dS55ekqL96h8YWnt1N409TPgS+FfQekqL96h8YTt1N409RwJfCvoPSNGSAKmI/+gve3U3J6eo4EvNqm0DiMV1GoygCAIAgCAIAgCAIAgCAwSgPGCqgqNfYSskDHartU44HkvEVF2MGva/urc916Zlf0rypu935Kue0GzPuSWHbuK+qySoQGWe23vWcffQxdspfhkF9FTYrQJXoPGnqoKnX2ErJNR2q7VOOB5IZOY5veSx7oYhAEAQBAEAQBAYJQFN0r0l1BJQW9/ayllacug69VxVFRb4WEJiOIZUWOPcrNoulRaqoT051m5PjJ3PH+8VyxSrG65EU1U+B+Zv3+p0y13GnuVK2opnYtOYObTyKlGPR6XQtcE7J2Z2KRmlWVN3u/JV/2g2Z9yZw7dxX1WSVCAyz2x3rNneQxdsX3Hsr6K3YrRTNLtJ9nr0Fuk7eUszT7PQHmskJvDsNV1pZk05IVazXWotFWJ6c4g/rGE7njr+SyJiqpGVEeV251C03KnulI2opnYtO5zTmw8isCpTwPgerHm8hpCAIAgCAIDBOCApulekmqX0Nuf2spZWnLm0dVxVFRb4GkJiGIon7US68ylqPK+EBu2i6VFpqhNTnEHc+Mnc8efVbYpVjW6HVS1T6d+Zv3Qt12uEFzo6SopnYtJcHA5tO7cVxY69HsYqfUvuDTsma57CLVbJsIDLfbb3hZs7yGL+6ptaWaT7PWoLbJ28pZm+70HVfR2pocuH4dmXiyppyQo6yLCF4ekhZrrUWmrbPTnFp3SRnJ4Q5aulZUss5NeR1C03KnudGyopnYtO5zTmw8QViVGeB8D1Y9DdQ1BAEAQBAeFZD+kU8kJc9m0aW6zDgRjyK8VLpYwkbnarepy682qe01Rhn7TTvjkA3PHn0URNE6N2pUaqmfTvs7bqaC1HKEAQBtZLRSsfGcWk9pmQcFrmp2zssu5P4FUOhe5yFhpKmOqhEsRxacxxB5FV2aF0Tsri+wztmbmaey0m4g7zdtQmmpXdrHB8g4dApWjpFuj3ndT02b4nbEdvzV2TY6AgCAL0LodA0JsdRQtNbVOfG+ZuAg4Ac3dfksVKxilYyZ2Ribcy2rwiQgCAIAgCA07nboLlSup6puLTvBGbTzCwexHpZTTNAyZmR6aHM7xaqi1VWxmGLDjs5ANzx59FFSxLGupVKulfTPyu25GgtRyhAa9Zkz+6zYS+E7uPmhq5KKbaR7wdzmnJwWuop2TtyqWGCodA+7SQuV8bLDs6Jxxd7buLeiioaFWOvIXOgjbOzirsQnEKRbuS5vqyJscoQBegvWiOjGx1K+4s9bnFC73P+R6/JeKpXMRxHPeKLbmvUuQGCxIUygCAIAgNW5VX6FQz1Wrr7KMv1ccMcF61Myohqnk4Ubn9EuVT6fN/hzvxR5Lt7EvUgf1C3wfkfT1p/ZzvxR5J2Jep5+oW+D8mpctLKS5Ujqeptji05ESjFp5jcsX4fnSzlNU+NRTMVjo/yU2ordjJg6F2rwOsot+FuYtsxGNc1yaHl6Tb8I/esfdy+IysatddQAz1JOfvLzsKt5kjQTcJVWxGVV7xaWRRlpO4nWWPZvqWGkfdc726GnBczDJrNYcDmMc146mzJqpOw4ssTro032XlrsMID4/8ACxbh917xMMxhr23RpKelB8E+JTaU+m5p96J4R6UHwT4k7P8AU896p4Se0euFPRTNq6yhdNI3fGwvADep3ZrZ2RV5lTxT2vaq8GJunNS1fT1o/ZzvxR5LzsS9SB/ULPB+R9Pm/wAOd+KPJOxL1Pf1C3wfkkrBpSLxXGmFI6LCMv1i/HIjp1WmanWJt7nZQ4qlXIrEbbQsYyXOS4QBARukf1FX/wAh3yWyL+Rpy13ysnkpyVTSHz4IAgPiWNsrC143fJYuYjkspkx6tW6EVPC6F+q7I5HmuB7FYup3Mej0uhDXWoBLY4zvGOJC55tEJzDqNe+9NCMXOTaaaBD0+o3FrgeGK9atlNkcis2JyORsjQ5p3KWTVDqbI1yZiWoKLVwlmG/3WngtrWlRxnGc94IF05r/AESC2lXuEAQFk0A+vXf07vmFyVn8ZN4D8yvl/R0hRhcAgCAjdI/qKv8A5DvktkP8jfM5a75WTyU5Kpo+fBAEAQEZc6lr2OgjwJ4v5dy0yWXQtWD4OrkSafRF2T/pVquJ0JAdvBydzUdUpaxPrGsa2U11yngQAZhE3PFWyak9a4XU7xNICTwZ5qRR9tiBrq5XIsUS2RdyxxSNlYHMOIXcx6OS6FZe1WrZT7WRgEAXoLJoB9eu/p3fMLjrP4ybwH5lfL+jpCjC4BAEBG6RYmx1wAJOwduHctkXfQ5a3Wmk8lOUbKT4b/CVMZk6lB4T+g2Unw3+EpmTqOG/oNlJ8N/hKZm9Rw39CNuFWW4xQ44++4DJa3vQtOD4I5VSadvkhGYOx3h33LXdC38NU5GlcWFzWDVPHguapsttTJIc6WVCMexzDvBw7lwra5HywvjWyofOB5H7l5dDWqKbVPAQWue057hgs226kVV1Kuu1pPYH7J+5dKPbbcry7npBLJA/WaHYcRgs2yoxbopg9iPSykxCTNHrxtcRxwGS72Stel0U41iei2sfezk+G/wlZZk6nnCf0Gyk+G/wlMydRw39Cx6BMc2+OLmOHqHZjDiFy1iosZNYExzalbpyOjKNLcEAQGCAc0AwHIILGCG8gh5ZCmaW6TCPXoLc71mUszfd6Dr14LJCbw7Dc9pZU05IUhe3LEiIibBLiyGtV+5/dRuIKvwm6JENSWJsrC12RUaj1atz2WFkrbOQwy0y0b2vq2EFw1oxwI59/Rbo6hsqfCpSsSe6N3Dbt1NgZhbL6EI9EyqSS1KqlSXdQl1PDes90ntVUJoDrNO57Cdzh5rZFK6NbnTTVLqd+ZvodLtdfTXKlbUU7gWncWnNp5FSzHo9LoWuCZkzM7DdwbyCyN1kGqOQQWQyh6EAQBAYccEBS9LdJ9nr0Ftk9ZlNK33eYHXqvSbw7Ds9pZU05IUdZFiTYLwBAa9XkxRuI7NNsfMmbLadUNqqpvbzYw8OpVYq6q/wMOKpqc3wt2JaqpoqqF0UwxacjxB5hccMzoX5mkXPC2ZuVxVa2jlo59nJvBOLXjJwVkp6hs7MyblZq6d0F0U2VmUpd1C8PAgN6z3SotNUJ4DiDukYTucFtilWNbnTS1Tqd+Zv3OmWu5U9ypWT0zsWncQc2nkVKsej0uha6edk7Eew3VmbwgCAIAgPCtgNTSywCR8e0aW67DgW48Qhkx2VyO6HKLva6i0VboKkYjNkgyeOazLjS1UdQzM3fmaCHUF4AvQWCn0ffSQ09ZXN1ZZCTHEfdAw3nqq9j8qtYxredyMWvSVzo49k5m6qoYBAeVTTR1cWxlGIJ3EZg81vp5XRyIrVNFTC2aNWuIy82ue01WxnGLXYmOQZOHmrVLG5i6ny6rpX071R23I0FqOUIAgL3oZZamiaa2pc6MytwbD0zxPVSVNErUupZMMpHxpxH8+RbF1kuEAQBAEAQGjdrZT3SkdT1Tdx3tcM2HmF7c3QTvgfnYpy+72qotNWYKgYg72SDJ4WRbaWqjqWZm7mih0qttVLzojoxsdSvuLPW5xQuHsdT1XiqVzEcR4n7US6dSS0q3Cl73fkq17QbM+5ow7dxAKskqEBlvtt71nH308zF2ylyuNuguVI6nqW4tORGbTzC+hOYj22Uqk0LZmqxyHM7xaqi1VWxn7TD+rlw3PHn0UXLEsa2UqdVSvpn5XbclNFajmsXXRPRrULK64M7ecURHs9T16KQp6e3xOLBh+HZbSypryQuIGAXaTZlAEAQBAEAQBAaN2tlPdaR1PUsxGbXDNh5heopugnfA9HsIDR7REUFUaivcyZ7HepaMgPtHr8l7ckKzFHTMRjNE5lsAwWJEkBpXlTd7vyVc9oNmfcksO3cV9VklQgMs9tves2d5DF2xfhkvoqbFaNO526nuVK6CoYCDvDuLTzCxexHpZTTNAyZmR6EDYdE20VY6ornNmLHepaBu/7Ec1oipUYt1I2kwtsT80mtti1AYLqJgygCAIAgCAIAgCAIAgCAib7QTV2xEGp2CcdY4ZqIxWhlq0akfI66SdsKrm5kV6ArPtQ+I+Sh/cVV1T1/wAO73hF0UegKz7UPiPknuKp6p6/4PeEXRTLbDWBwOMRwPB3+F63A6lHIqqh4tfEqW1LSMgramxDmV6AgCAIAgCAIAgCAIAgCAIAgCAIAgCAIAgCAIAgCAIAgCAIAgCAIAgCAIAgCAIAgCAIAgCAIAgCA//Z"/>
        <xdr:cNvSpPr>
          <a:spLocks noChangeAspect="1" noChangeArrowheads="1"/>
        </xdr:cNvSpPr>
      </xdr:nvSpPr>
      <xdr:spPr bwMode="auto">
        <a:xfrm>
          <a:off x="7588250" y="2717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304800</xdr:colOff>
      <xdr:row>12</xdr:row>
      <xdr:rowOff>101600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JQAlAMBEQACEQEDEQH/xAAbAAEAAgMBAQAAAAAAAAAAAAAABQYBBAcDAv/EAD8QAAEDAgIHBAYGCgMAAAAAAAEAAgMEBRExBhITIUFRYSJxktEVIzJCU7EWNVKRk8EUM0VUVXN0geHwYnKC/8QAGwEBAAIDAQEAAAAAAAAAAAAAAAUGAgMEAQf/xAAyEQABAwIEAwUHBQEAAAAAAAAAAQIDBBEFEiExE0FRFDJScZEGFSI0YYGhFiMz0eHB/9oADAMBAAIRAxEAPwDuKAIAgCAIAgCAIAgCAIAgCAIAgCAIAgCAIAgCAIAgCAIDxnqYafDbSsZrZaxwWqSeOLvusZNY5/dS55ekqL96h8YWnt1N409TPgS+FfQekqL96h8YTt1N409RwJfCvoPSNGSAKmI/+gve3U3J6eo4EvNqm0DiMV1GoygCAIAgCAIAgCAIAgCAwSgPGCqgqNfYSskDHartU44HkvEVF2MGva/urc916Zlf0rypu935Kue0GzPuSWHbuK+qySoQGWe23vWcffQxdspfhkF9FTYrQJXoPGnqoKnX2ErJNR2q7VOOB5IZOY5veSx7oYhAEAQBAEAQBAYJQFN0r0l1BJQW9/ayllacug69VxVFRb4WEJiOIZUWOPcrNoulRaqoT051m5PjJ3PH+8VyxSrG65EU1U+B+Zv3+p0y13GnuVK2opnYtOYObTyKlGPR6XQtcE7J2Z2KRmlWVN3u/JV/2g2Z9yZw7dxX1WSVCAyz2x3rNneQxdsX3Hsr6K3YrRTNLtJ9nr0Fuk7eUszT7PQHmskJvDsNV1pZk05IVazXWotFWJ6c4g/rGE7njr+SyJiqpGVEeV251C03KnulI2opnYtO5zTmw8isCpTwPgerHm8hpCAIAgCAIDBOCApulekmqX0Nuf2spZWnLm0dVxVFRb4GkJiGIon7US68ylqPK+EBu2i6VFpqhNTnEHc+Mnc8efVbYpVjW6HVS1T6d+Zv3Qt12uEFzo6SopnYtJcHA5tO7cVxY69HsYqfUvuDTsma57CLVbJsIDLfbb3hZs7yGL+6ptaWaT7PWoLbJ28pZm+70HVfR2pocuH4dmXiyppyQo6yLCF4ekhZrrUWmrbPTnFp3SRnJ4Q5aulZUss5NeR1C03KnudGyopnYtO5zTmw8QViVGeB8D1Y9DdQ1BAEAQBAeFZD+kU8kJc9m0aW6zDgRjyK8VLpYwkbnarepy682qe01Rhn7TTvjkA3PHn0URNE6N2pUaqmfTvs7bqaC1HKEAQBtZLRSsfGcWk9pmQcFrmp2zssu5P4FUOhe5yFhpKmOqhEsRxacxxB5FV2aF0Tsri+wztmbmaey0m4g7zdtQmmpXdrHB8g4dApWjpFuj3ndT02b4nbEdvzV2TY6AgCAL0LodA0JsdRQtNbVOfG+ZuAg4Ac3dfksVKxilYyZ2Ribcy2rwiQgCAIAgCA07nboLlSup6puLTvBGbTzCwexHpZTTNAyZmR6aHM7xaqi1VWxmGLDjs5ANzx59FFSxLGupVKulfTPyu25GgtRyhAa9Zkz+6zYS+E7uPmhq5KKbaR7wdzmnJwWuop2TtyqWGCodA+7SQuV8bLDs6Jxxd7buLeiioaFWOvIXOgjbOzirsQnEKRbuS5vqyJscoQBegvWiOjGx1K+4s9bnFC73P+R6/JeKpXMRxHPeKLbmvUuQGCxIUygCAIAgNW5VX6FQz1Wrr7KMv1ccMcF61Myohqnk4Ubn9EuVT6fN/hzvxR5Lt7EvUgf1C3wfkfT1p/ZzvxR5J2Jep5+oW+D8mpctLKS5Ujqeptji05ESjFp5jcsX4fnSzlNU+NRTMVjo/yU2ordjJg6F2rwOsot+FuYtsxGNc1yaHl6Tb8I/esfdy+IysatddQAz1JOfvLzsKt5kjQTcJVWxGVV7xaWRRlpO4nWWPZvqWGkfdc726GnBczDJrNYcDmMc146mzJqpOw4ssTro032XlrsMID4/8ACxbh917xMMxhr23RpKelB8E+JTaU+m5p96J4R6UHwT4k7P8AU896p4Se0euFPRTNq6yhdNI3fGwvADep3ZrZ2RV5lTxT2vaq8GJunNS1fT1o/ZzvxR5LzsS9SB/ULPB+R9Pm/wAOd+KPJOxL1Pf1C3wfkkrBpSLxXGmFI6LCMv1i/HIjp1WmanWJt7nZQ4qlXIrEbbQsYyXOS4QBARukf1FX/wAh3yWyL+Rpy13ysnkpyVTSHz4IAgPiWNsrC143fJYuYjkspkx6tW6EVPC6F+q7I5HmuB7FYup3Mej0uhDXWoBLY4zvGOJC55tEJzDqNe+9NCMXOTaaaBD0+o3FrgeGK9atlNkcis2JyORsjQ5p3KWTVDqbI1yZiWoKLVwlmG/3WngtrWlRxnGc94IF05r/AESC2lXuEAQFk0A+vXf07vmFyVn8ZN4D8yvl/R0hRhcAgCAjdI/qKv8A5DvktkP8jfM5a75WTyU5Kpo+fBAEAQEZc6lr2OgjwJ4v5dy0yWXQtWD4OrkSafRF2T/pVquJ0JAdvBydzUdUpaxPrGsa2U11yngQAZhE3PFWyak9a4XU7xNICTwZ5qRR9tiBrq5XIsUS2RdyxxSNlYHMOIXcx6OS6FZe1WrZT7WRgEAXoLJoB9eu/p3fMLjrP4ybwH5lfL+jpCjC4BAEBG6RYmx1wAJOwduHctkXfQ5a3Wmk8lOUbKT4b/CVMZk6lB4T+g2Unw3+EpmTqOG/oNlJ8N/hKZm9Rw39CNuFWW4xQ44++4DJa3vQtOD4I5VSadvkhGYOx3h33LXdC38NU5GlcWFzWDVPHguapsttTJIc6WVCMexzDvBw7lwra5HywvjWyofOB5H7l5dDWqKbVPAQWue057hgs226kVV1Kuu1pPYH7J+5dKPbbcry7npBLJA/WaHYcRgs2yoxbopg9iPSykxCTNHrxtcRxwGS72Stel0U41iei2sfezk+G/wlZZk6nnCf0Gyk+G/wlMydRw39Cx6BMc2+OLmOHqHZjDiFy1iosZNYExzalbpyOjKNLcEAQGCAc0AwHIILGCG8gh5ZCmaW6TCPXoLc71mUszfd6Dr14LJCbw7Dc9pZU05IUhe3LEiIibBLiyGtV+5/dRuIKvwm6JENSWJsrC12RUaj1atz2WFkrbOQwy0y0b2vq2EFw1oxwI59/Rbo6hsqfCpSsSe6N3Dbt1NgZhbL6EI9EyqSS1KqlSXdQl1PDes90ntVUJoDrNO57Cdzh5rZFK6NbnTTVLqd+ZvodLtdfTXKlbUU7gWncWnNp5FSzHo9LoWuCZkzM7DdwbyCyN1kGqOQQWQyh6EAQBAYccEBS9LdJ9nr0Ftk9ZlNK33eYHXqvSbw7Ds9pZU05IUdZFiTYLwBAa9XkxRuI7NNsfMmbLadUNqqpvbzYw8OpVYq6q/wMOKpqc3wt2JaqpoqqF0UwxacjxB5hccMzoX5mkXPC2ZuVxVa2jlo59nJvBOLXjJwVkp6hs7MyblZq6d0F0U2VmUpd1C8PAgN6z3SotNUJ4DiDukYTucFtilWNbnTS1Tqd+Zv3OmWu5U9ypWT0zsWncQc2nkVKsej0uha6edk7Eew3VmbwgCAIAgPCtgNTSywCR8e0aW67DgW48Qhkx2VyO6HKLva6i0VboKkYjNkgyeOazLjS1UdQzM3fmaCHUF4AvQWCn0ffSQ09ZXN1ZZCTHEfdAw3nqq9j8qtYxredyMWvSVzo49k5m6qoYBAeVTTR1cWxlGIJ3EZg81vp5XRyIrVNFTC2aNWuIy82ue01WxnGLXYmOQZOHmrVLG5i6ny6rpX071R23I0FqOUIAgL3oZZamiaa2pc6MytwbD0zxPVSVNErUupZMMpHxpxH8+RbF1kuEAQBAEAQGjdrZT3SkdT1Tdx3tcM2HmF7c3QTvgfnYpy+72qotNWYKgYg72SDJ4WRbaWqjqWZm7mih0qttVLzojoxsdSvuLPW5xQuHsdT1XiqVzEcR4n7US6dSS0q3Cl73fkq17QbM+5ow7dxAKskqEBlvtt71nH308zF2ylyuNuguVI6nqW4tORGbTzC+hOYj22Uqk0LZmqxyHM7xaqi1VWxn7TD+rlw3PHn0UXLEsa2UqdVSvpn5XbclNFajmsXXRPRrULK64M7ecURHs9T16KQp6e3xOLBh+HZbSypryQuIGAXaTZlAEAQBAEAQBAaN2tlPdaR1PUsxGbXDNh5heopugnfA9HsIDR7REUFUaivcyZ7HepaMgPtHr8l7ckKzFHTMRjNE5lsAwWJEkBpXlTd7vyVc9oNmfcksO3cV9VklQgMs9tves2d5DF2xfhkvoqbFaNO526nuVK6CoYCDvDuLTzCxexHpZTTNAyZmR6EDYdE20VY6ornNmLHepaBu/7Ec1oipUYt1I2kwtsT80mtti1AYLqJgygCAIAgCAIAgCAIAgCAib7QTV2xEGp2CcdY4ZqIxWhlq0akfI66SdsKrm5kV6ArPtQ+I+Sh/cVV1T1/wAO73hF0UegKz7UPiPknuKp6p6/4PeEXRTLbDWBwOMRwPB3+F63A6lHIqqh4tfEqW1LSMgramxDmV6AgCAIAgCAIAgCAIAgCAIAgCAIAgCAIAgCAIAgCAIAgCAIAgCAIAgCAIAgCAIAgCAIAgCAIAgCA//Z"/>
        <xdr:cNvSpPr>
          <a:spLocks noChangeAspect="1" noChangeArrowheads="1"/>
        </xdr:cNvSpPr>
      </xdr:nvSpPr>
      <xdr:spPr bwMode="auto">
        <a:xfrm>
          <a:off x="8807450" y="4787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438150</xdr:colOff>
      <xdr:row>12</xdr:row>
      <xdr:rowOff>12700</xdr:rowOff>
    </xdr:from>
    <xdr:to>
      <xdr:col>10</xdr:col>
      <xdr:colOff>95250</xdr:colOff>
      <xdr:row>13</xdr:row>
      <xdr:rowOff>508000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8400" y="5003800"/>
          <a:ext cx="876300" cy="876300"/>
        </a:xfrm>
        <a:prstGeom prst="rect">
          <a:avLst/>
        </a:prstGeom>
      </xdr:spPr>
    </xdr:pic>
    <xdr:clientData/>
  </xdr:twoCellAnchor>
  <xdr:twoCellAnchor editAs="oneCell">
    <xdr:from>
      <xdr:col>8</xdr:col>
      <xdr:colOff>438150</xdr:colOff>
      <xdr:row>8</xdr:row>
      <xdr:rowOff>69850</xdr:rowOff>
    </xdr:from>
    <xdr:to>
      <xdr:col>10</xdr:col>
      <xdr:colOff>95250</xdr:colOff>
      <xdr:row>9</xdr:row>
      <xdr:rowOff>730250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8400" y="2571750"/>
          <a:ext cx="876300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zoomScaleNormal="100" workbookViewId="0">
      <selection activeCell="M10" sqref="M10"/>
    </sheetView>
  </sheetViews>
  <sheetFormatPr baseColWidth="10" defaultColWidth="10.6640625" defaultRowHeight="15" x14ac:dyDescent="0.25"/>
  <cols>
    <col min="1" max="4" width="9" style="43" customWidth="1"/>
    <col min="5" max="7" width="10.6640625" style="43"/>
    <col min="8" max="8" width="11.5" style="43" customWidth="1"/>
    <col min="9" max="16384" width="10.6640625" style="43"/>
  </cols>
  <sheetData>
    <row r="1" spans="1:16" ht="17.100000000000001" customHeight="1" x14ac:dyDescent="0.25">
      <c r="A1" s="119" t="s">
        <v>13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6" ht="17.100000000000001" customHeight="1" x14ac:dyDescent="0.25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6" ht="17.100000000000001" customHeight="1" x14ac:dyDescent="0.25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</row>
    <row r="4" spans="1:16" ht="17.100000000000001" customHeight="1" x14ac:dyDescent="0.25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</row>
    <row r="5" spans="1:16" ht="78.95" customHeight="1" x14ac:dyDescent="0.25">
      <c r="N5" s="44"/>
    </row>
    <row r="6" spans="1:16" ht="15.95" customHeight="1" x14ac:dyDescent="0.25">
      <c r="A6" s="116" t="s">
        <v>14</v>
      </c>
      <c r="B6" s="117"/>
      <c r="C6" s="118"/>
    </row>
    <row r="7" spans="1:16" ht="17.100000000000001" customHeight="1" x14ac:dyDescent="0.25">
      <c r="A7" s="121" t="s">
        <v>15</v>
      </c>
      <c r="B7" s="122"/>
      <c r="C7" s="122"/>
      <c r="D7" s="105" t="s">
        <v>16</v>
      </c>
      <c r="E7" s="127"/>
      <c r="F7" s="127"/>
      <c r="G7" s="127"/>
      <c r="H7" s="128"/>
      <c r="I7" s="135"/>
      <c r="J7" s="136"/>
      <c r="K7" s="137"/>
    </row>
    <row r="8" spans="1:16" ht="17.100000000000001" customHeight="1" x14ac:dyDescent="0.25">
      <c r="A8" s="123"/>
      <c r="B8" s="124"/>
      <c r="C8" s="124"/>
      <c r="D8" s="129"/>
      <c r="E8" s="130"/>
      <c r="F8" s="130"/>
      <c r="G8" s="130"/>
      <c r="H8" s="131"/>
      <c r="I8" s="138"/>
      <c r="J8" s="139"/>
      <c r="K8" s="140"/>
    </row>
    <row r="9" spans="1:16" ht="17.100000000000001" customHeight="1" x14ac:dyDescent="0.25">
      <c r="A9" s="123"/>
      <c r="B9" s="124"/>
      <c r="C9" s="124"/>
      <c r="D9" s="129"/>
      <c r="E9" s="130"/>
      <c r="F9" s="130"/>
      <c r="G9" s="130"/>
      <c r="H9" s="131"/>
      <c r="I9" s="138"/>
      <c r="J9" s="139"/>
      <c r="K9" s="140"/>
    </row>
    <row r="10" spans="1:16" ht="98.25" customHeight="1" x14ac:dyDescent="0.25">
      <c r="A10" s="125"/>
      <c r="B10" s="126"/>
      <c r="C10" s="126"/>
      <c r="D10" s="132"/>
      <c r="E10" s="133"/>
      <c r="F10" s="133"/>
      <c r="G10" s="133"/>
      <c r="H10" s="134"/>
      <c r="I10" s="141"/>
      <c r="J10" s="142"/>
      <c r="K10" s="143"/>
      <c r="N10"/>
    </row>
    <row r="11" spans="1:16" ht="65.25" customHeight="1" x14ac:dyDescent="0.25">
      <c r="P11" s="45"/>
    </row>
    <row r="12" spans="1:16" ht="15.95" customHeight="1" x14ac:dyDescent="0.25">
      <c r="A12" s="116" t="s">
        <v>17</v>
      </c>
      <c r="B12" s="117"/>
      <c r="C12" s="118"/>
      <c r="P12"/>
    </row>
    <row r="13" spans="1:16" ht="30" customHeight="1" x14ac:dyDescent="0.25">
      <c r="A13" s="105" t="s">
        <v>18</v>
      </c>
      <c r="B13" s="106"/>
      <c r="C13" s="106"/>
      <c r="D13" s="109" t="s">
        <v>95</v>
      </c>
      <c r="E13" s="110"/>
      <c r="F13" s="110"/>
      <c r="G13" s="110"/>
      <c r="H13" s="111"/>
      <c r="I13" s="115"/>
      <c r="J13" s="115"/>
      <c r="K13" s="115"/>
    </row>
    <row r="14" spans="1:16" ht="42" customHeight="1" x14ac:dyDescent="0.25">
      <c r="A14" s="107"/>
      <c r="B14" s="108"/>
      <c r="C14" s="108"/>
      <c r="D14" s="112"/>
      <c r="E14" s="113"/>
      <c r="F14" s="113"/>
      <c r="G14" s="113"/>
      <c r="H14" s="114"/>
      <c r="I14" s="115"/>
      <c r="J14" s="115"/>
      <c r="K14" s="115"/>
    </row>
    <row r="15" spans="1:16" ht="66.75" customHeight="1" x14ac:dyDescent="0.25">
      <c r="A15" s="46"/>
      <c r="B15" s="46"/>
      <c r="C15" s="46"/>
      <c r="D15" s="46"/>
      <c r="E15" s="47"/>
      <c r="F15" s="47"/>
      <c r="G15" s="47"/>
      <c r="H15" s="47"/>
      <c r="I15" s="48"/>
      <c r="J15" s="48"/>
      <c r="K15" s="48"/>
    </row>
  </sheetData>
  <mergeCells count="9">
    <mergeCell ref="A13:C14"/>
    <mergeCell ref="D13:H14"/>
    <mergeCell ref="I13:K14"/>
    <mergeCell ref="A12:C12"/>
    <mergeCell ref="A1:K4"/>
    <mergeCell ref="A6:C6"/>
    <mergeCell ref="A7:C10"/>
    <mergeCell ref="D7:H10"/>
    <mergeCell ref="I7:K10"/>
  </mergeCells>
  <printOptions horizontalCentered="1"/>
  <pageMargins left="3.937007874015748E-2" right="3.937007874015748E-2" top="0.35433070866141736" bottom="0.15748031496062992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3"/>
  <sheetViews>
    <sheetView showZeros="0" tabSelected="1" workbookViewId="0">
      <pane ySplit="5" topLeftCell="A6" activePane="bottomLeft" state="frozen"/>
      <selection pane="bottomLeft" activeCell="M101" sqref="M101"/>
    </sheetView>
  </sheetViews>
  <sheetFormatPr baseColWidth="10" defaultColWidth="10" defaultRowHeight="15" customHeight="1" x14ac:dyDescent="0.15"/>
  <cols>
    <col min="1" max="1" width="12.83203125" style="55" customWidth="1"/>
    <col min="2" max="2" width="10" style="2" hidden="1" customWidth="1"/>
    <col min="3" max="3" width="61.6640625" style="2" customWidth="1"/>
    <col min="4" max="4" width="10.83203125" style="2" customWidth="1"/>
    <col min="5" max="5" width="3.6640625" style="2" hidden="1" customWidth="1"/>
    <col min="6" max="6" width="10" style="2" bestFit="1" customWidth="1"/>
    <col min="7" max="7" width="10.33203125" style="2" hidden="1" customWidth="1"/>
    <col min="8" max="8" width="10.83203125" style="2" hidden="1" customWidth="1"/>
    <col min="9" max="9" width="14.6640625" style="2" customWidth="1"/>
    <col min="10" max="12" width="10" style="2" hidden="1" customWidth="1"/>
    <col min="13" max="13" width="14.6640625" style="64" customWidth="1"/>
    <col min="14" max="14" width="10" style="1" customWidth="1"/>
    <col min="15" max="16384" width="10" style="1"/>
  </cols>
  <sheetData>
    <row r="1" spans="1:13" ht="33" customHeight="1" x14ac:dyDescent="0.15">
      <c r="A1" s="144"/>
      <c r="B1" s="3"/>
      <c r="C1" s="147" t="s">
        <v>19</v>
      </c>
      <c r="D1" s="148"/>
      <c r="E1" s="148"/>
      <c r="F1" s="148"/>
      <c r="G1" s="148"/>
      <c r="H1" s="148"/>
      <c r="I1" s="148"/>
      <c r="J1" s="148"/>
      <c r="K1" s="148"/>
      <c r="L1" s="148"/>
      <c r="M1" s="149"/>
    </row>
    <row r="2" spans="1:13" ht="33" customHeight="1" x14ac:dyDescent="0.15">
      <c r="A2" s="145"/>
      <c r="B2" s="4"/>
      <c r="C2" s="150" t="s">
        <v>0</v>
      </c>
      <c r="D2" s="151"/>
      <c r="E2" s="151"/>
      <c r="F2" s="151"/>
      <c r="G2" s="151"/>
      <c r="H2" s="151"/>
      <c r="I2" s="151"/>
      <c r="J2" s="151"/>
      <c r="K2" s="151"/>
      <c r="L2" s="151"/>
      <c r="M2" s="152"/>
    </row>
    <row r="3" spans="1:13" ht="20.25" customHeight="1" thickBot="1" x14ac:dyDescent="0.2">
      <c r="A3" s="146"/>
      <c r="B3" s="5"/>
      <c r="C3" s="153" t="s">
        <v>96</v>
      </c>
      <c r="D3" s="154"/>
      <c r="E3" s="155"/>
      <c r="F3" s="154"/>
      <c r="G3" s="154"/>
      <c r="H3" s="154"/>
      <c r="I3" s="154"/>
      <c r="J3" s="155"/>
      <c r="K3" s="155"/>
      <c r="L3" s="155"/>
      <c r="M3" s="156"/>
    </row>
    <row r="4" spans="1:13" ht="18" customHeight="1" thickBot="1" x14ac:dyDescent="0.2">
      <c r="A4" s="51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3" ht="15" customHeight="1" thickBot="1" x14ac:dyDescent="0.2">
      <c r="A5" s="50" t="s">
        <v>1</v>
      </c>
      <c r="B5" s="6" t="s">
        <v>2</v>
      </c>
      <c r="C5" s="6" t="s">
        <v>3</v>
      </c>
      <c r="D5" s="6" t="s">
        <v>4</v>
      </c>
      <c r="E5" s="7"/>
      <c r="F5" s="6" t="s">
        <v>5</v>
      </c>
      <c r="G5" s="6" t="s">
        <v>6</v>
      </c>
      <c r="H5" s="6" t="s">
        <v>7</v>
      </c>
      <c r="I5" s="6" t="s">
        <v>8</v>
      </c>
      <c r="J5" s="7"/>
      <c r="K5" s="7"/>
      <c r="L5" s="7"/>
      <c r="M5" s="65" t="s">
        <v>9</v>
      </c>
    </row>
    <row r="6" spans="1:13" ht="20.25" customHeight="1" x14ac:dyDescent="0.15">
      <c r="A6" s="8"/>
      <c r="B6" s="9"/>
      <c r="C6" s="10"/>
      <c r="D6" s="11"/>
      <c r="E6" s="11"/>
      <c r="F6" s="12"/>
      <c r="G6" s="13"/>
      <c r="H6" s="13"/>
      <c r="I6" s="13"/>
      <c r="J6" s="13"/>
      <c r="K6" s="13"/>
      <c r="L6" s="13"/>
      <c r="M6" s="66"/>
    </row>
    <row r="7" spans="1:13" ht="20.25" customHeight="1" x14ac:dyDescent="0.15">
      <c r="A7" s="8"/>
      <c r="B7" s="14"/>
      <c r="C7" s="15" t="s">
        <v>20</v>
      </c>
      <c r="D7" s="11"/>
      <c r="E7" s="11"/>
      <c r="F7" s="12"/>
      <c r="G7" s="13"/>
      <c r="H7" s="13"/>
      <c r="I7" s="13"/>
      <c r="J7" s="13"/>
      <c r="K7" s="13"/>
      <c r="L7" s="13"/>
      <c r="M7" s="66"/>
    </row>
    <row r="8" spans="1:13" ht="20.25" customHeight="1" x14ac:dyDescent="0.25">
      <c r="A8" s="52"/>
      <c r="B8" s="16"/>
      <c r="C8" s="21"/>
      <c r="D8" s="11"/>
      <c r="E8" s="11"/>
      <c r="F8" s="12"/>
      <c r="G8" s="13"/>
      <c r="H8" s="13"/>
      <c r="I8" s="13"/>
      <c r="J8" s="13"/>
      <c r="K8" s="13"/>
      <c r="L8" s="13"/>
      <c r="M8" s="66"/>
    </row>
    <row r="9" spans="1:13" ht="20.25" customHeight="1" x14ac:dyDescent="0.15">
      <c r="A9" s="58" t="s">
        <v>26</v>
      </c>
      <c r="B9" s="59"/>
      <c r="C9" s="60" t="s">
        <v>21</v>
      </c>
      <c r="D9" s="61"/>
      <c r="E9" s="61"/>
      <c r="F9" s="62"/>
      <c r="G9" s="63"/>
      <c r="H9" s="63"/>
      <c r="I9" s="63"/>
      <c r="J9" s="63"/>
      <c r="K9" s="63"/>
      <c r="L9" s="63"/>
      <c r="M9" s="67"/>
    </row>
    <row r="10" spans="1:13" ht="12" x14ac:dyDescent="0.15">
      <c r="A10" s="53"/>
      <c r="B10" s="20"/>
      <c r="C10" s="21"/>
      <c r="D10" s="22"/>
      <c r="E10" s="4"/>
      <c r="F10" s="23"/>
      <c r="G10" s="4"/>
      <c r="H10" s="24"/>
      <c r="I10" s="24"/>
      <c r="J10" s="4"/>
      <c r="K10" s="4"/>
      <c r="L10" s="4"/>
      <c r="M10" s="66"/>
    </row>
    <row r="11" spans="1:13" ht="17.25" customHeight="1" x14ac:dyDescent="0.2">
      <c r="A11" s="54" t="s">
        <v>27</v>
      </c>
      <c r="B11" s="18"/>
      <c r="C11" s="57" t="s">
        <v>22</v>
      </c>
      <c r="D11" s="11"/>
      <c r="E11" s="11"/>
      <c r="F11" s="12"/>
      <c r="G11" s="13"/>
      <c r="H11" s="13"/>
      <c r="I11" s="13"/>
      <c r="J11" s="13"/>
      <c r="K11" s="13"/>
      <c r="L11" s="13"/>
      <c r="M11" s="66"/>
    </row>
    <row r="12" spans="1:13" ht="24" x14ac:dyDescent="0.2">
      <c r="A12" s="54" t="s">
        <v>28</v>
      </c>
      <c r="B12" s="18"/>
      <c r="C12" s="19" t="s">
        <v>81</v>
      </c>
      <c r="D12" s="25" t="s">
        <v>10</v>
      </c>
      <c r="E12" s="26">
        <v>0</v>
      </c>
      <c r="F12" s="27">
        <v>8</v>
      </c>
      <c r="G12" s="28"/>
      <c r="H12" s="28"/>
      <c r="I12" s="29"/>
      <c r="J12" s="30"/>
      <c r="K12" s="29"/>
      <c r="L12" s="29"/>
      <c r="M12" s="66">
        <f>F12*I12</f>
        <v>0</v>
      </c>
    </row>
    <row r="13" spans="1:13" ht="21" customHeight="1" x14ac:dyDescent="0.2">
      <c r="A13" s="53"/>
      <c r="B13" s="20"/>
      <c r="C13" s="19"/>
      <c r="D13" s="22"/>
      <c r="E13" s="4"/>
      <c r="F13" s="23"/>
      <c r="G13" s="4"/>
      <c r="H13" s="24"/>
      <c r="I13" s="24"/>
      <c r="J13" s="4"/>
      <c r="K13" s="4"/>
      <c r="L13" s="4"/>
      <c r="M13" s="66">
        <f t="shared" ref="M13:M30" si="0">F13*I13</f>
        <v>0</v>
      </c>
    </row>
    <row r="14" spans="1:13" ht="24" x14ac:dyDescent="0.2">
      <c r="A14" s="54" t="s">
        <v>29</v>
      </c>
      <c r="B14" s="18"/>
      <c r="C14" s="19" t="s">
        <v>82</v>
      </c>
      <c r="D14" s="25" t="s">
        <v>10</v>
      </c>
      <c r="E14" s="26">
        <v>0</v>
      </c>
      <c r="F14" s="27">
        <v>13</v>
      </c>
      <c r="G14" s="28"/>
      <c r="H14" s="28">
        <v>6</v>
      </c>
      <c r="I14" s="29"/>
      <c r="J14" s="30"/>
      <c r="K14" s="29"/>
      <c r="L14" s="29"/>
      <c r="M14" s="66">
        <f t="shared" si="0"/>
        <v>0</v>
      </c>
    </row>
    <row r="15" spans="1:13" ht="21" customHeight="1" x14ac:dyDescent="0.15">
      <c r="A15" s="53"/>
      <c r="B15" s="20"/>
      <c r="C15" s="21"/>
      <c r="D15" s="22"/>
      <c r="E15" s="4"/>
      <c r="F15" s="23"/>
      <c r="G15" s="4"/>
      <c r="H15" s="24"/>
      <c r="I15" s="24"/>
      <c r="J15" s="4"/>
      <c r="K15" s="4"/>
      <c r="L15" s="4"/>
      <c r="M15" s="66">
        <f t="shared" si="0"/>
        <v>0</v>
      </c>
    </row>
    <row r="16" spans="1:13" ht="27.75" customHeight="1" x14ac:dyDescent="0.2">
      <c r="A16" s="54" t="s">
        <v>30</v>
      </c>
      <c r="B16" s="18"/>
      <c r="C16" s="102" t="s">
        <v>83</v>
      </c>
      <c r="D16" s="25" t="s">
        <v>10</v>
      </c>
      <c r="E16" s="26">
        <v>0</v>
      </c>
      <c r="F16" s="27">
        <f>38-F14-F12</f>
        <v>17</v>
      </c>
      <c r="G16" s="28"/>
      <c r="H16" s="28">
        <v>6</v>
      </c>
      <c r="I16" s="29"/>
      <c r="J16" s="30"/>
      <c r="K16" s="29"/>
      <c r="L16" s="29"/>
      <c r="M16" s="66">
        <f t="shared" si="0"/>
        <v>0</v>
      </c>
    </row>
    <row r="17" spans="1:13" s="42" customFormat="1" ht="21" customHeight="1" x14ac:dyDescent="0.15">
      <c r="A17" s="53"/>
      <c r="B17" s="20"/>
      <c r="C17" s="21"/>
      <c r="D17" s="22"/>
      <c r="F17" s="23"/>
      <c r="H17" s="24"/>
      <c r="I17" s="24"/>
      <c r="M17" s="66"/>
    </row>
    <row r="18" spans="1:13" s="101" customFormat="1" ht="21" customHeight="1" x14ac:dyDescent="0.15">
      <c r="A18" s="54" t="s">
        <v>86</v>
      </c>
      <c r="B18" s="20"/>
      <c r="C18" s="102" t="s">
        <v>85</v>
      </c>
      <c r="D18" s="25" t="s">
        <v>10</v>
      </c>
      <c r="F18" s="27">
        <v>13</v>
      </c>
      <c r="H18" s="24"/>
      <c r="I18" s="24"/>
      <c r="M18" s="66"/>
    </row>
    <row r="19" spans="1:13" s="101" customFormat="1" ht="21" customHeight="1" x14ac:dyDescent="0.15">
      <c r="A19" s="80"/>
      <c r="B19" s="20"/>
      <c r="C19" s="21"/>
      <c r="D19" s="22"/>
      <c r="F19" s="23"/>
      <c r="H19" s="24"/>
      <c r="I19" s="24"/>
      <c r="M19" s="66"/>
    </row>
    <row r="20" spans="1:13" s="42" customFormat="1" ht="17.25" customHeight="1" x14ac:dyDescent="0.2">
      <c r="A20" s="54" t="s">
        <v>31</v>
      </c>
      <c r="B20" s="18"/>
      <c r="C20" s="57" t="s">
        <v>24</v>
      </c>
      <c r="D20" s="11"/>
      <c r="E20" s="11"/>
      <c r="F20" s="12"/>
      <c r="G20" s="13"/>
      <c r="H20" s="13"/>
      <c r="I20" s="13"/>
      <c r="J20" s="13"/>
      <c r="K20" s="13"/>
      <c r="L20" s="13"/>
      <c r="M20" s="66"/>
    </row>
    <row r="21" spans="1:13" s="42" customFormat="1" ht="24" x14ac:dyDescent="0.2">
      <c r="A21" s="54" t="s">
        <v>32</v>
      </c>
      <c r="B21" s="18"/>
      <c r="C21" s="19" t="s">
        <v>81</v>
      </c>
      <c r="D21" s="25" t="s">
        <v>10</v>
      </c>
      <c r="E21" s="26">
        <v>0</v>
      </c>
      <c r="F21" s="27">
        <v>10</v>
      </c>
      <c r="G21" s="28"/>
      <c r="H21" s="28">
        <v>6</v>
      </c>
      <c r="I21" s="29"/>
      <c r="J21" s="30"/>
      <c r="K21" s="29"/>
      <c r="L21" s="29"/>
      <c r="M21" s="66">
        <f>F21*I21</f>
        <v>0</v>
      </c>
    </row>
    <row r="22" spans="1:13" s="42" customFormat="1" ht="21" customHeight="1" x14ac:dyDescent="0.2">
      <c r="A22" s="53"/>
      <c r="B22" s="20"/>
      <c r="C22" s="19"/>
      <c r="D22" s="22"/>
      <c r="F22" s="23"/>
      <c r="H22" s="24"/>
      <c r="I22" s="24"/>
      <c r="M22" s="66">
        <f t="shared" ref="M22:M25" si="1">F22*I22</f>
        <v>0</v>
      </c>
    </row>
    <row r="23" spans="1:13" s="42" customFormat="1" ht="24" x14ac:dyDescent="0.2">
      <c r="A23" s="54" t="s">
        <v>33</v>
      </c>
      <c r="B23" s="18"/>
      <c r="C23" s="19" t="s">
        <v>82</v>
      </c>
      <c r="D23" s="25" t="s">
        <v>10</v>
      </c>
      <c r="E23" s="26">
        <v>0</v>
      </c>
      <c r="F23" s="27">
        <v>15</v>
      </c>
      <c r="G23" s="28"/>
      <c r="H23" s="28">
        <v>6</v>
      </c>
      <c r="I23" s="29"/>
      <c r="J23" s="30"/>
      <c r="K23" s="29"/>
      <c r="L23" s="29"/>
      <c r="M23" s="66">
        <f t="shared" si="1"/>
        <v>0</v>
      </c>
    </row>
    <row r="24" spans="1:13" s="42" customFormat="1" ht="21" customHeight="1" x14ac:dyDescent="0.15">
      <c r="A24" s="53"/>
      <c r="B24" s="20"/>
      <c r="C24" s="21"/>
      <c r="D24" s="22"/>
      <c r="F24" s="23"/>
      <c r="H24" s="24"/>
      <c r="I24" s="24"/>
      <c r="M24" s="66">
        <f t="shared" si="1"/>
        <v>0</v>
      </c>
    </row>
    <row r="25" spans="1:13" s="42" customFormat="1" ht="27.75" customHeight="1" x14ac:dyDescent="0.2">
      <c r="A25" s="54" t="s">
        <v>34</v>
      </c>
      <c r="B25" s="18"/>
      <c r="C25" s="19" t="s">
        <v>83</v>
      </c>
      <c r="D25" s="25" t="s">
        <v>10</v>
      </c>
      <c r="E25" s="26">
        <v>0</v>
      </c>
      <c r="F25" s="27">
        <f>42-F23-F21</f>
        <v>17</v>
      </c>
      <c r="G25" s="28"/>
      <c r="H25" s="28">
        <v>6</v>
      </c>
      <c r="I25" s="29"/>
      <c r="J25" s="30"/>
      <c r="K25" s="29"/>
      <c r="L25" s="29"/>
      <c r="M25" s="66">
        <f t="shared" si="1"/>
        <v>0</v>
      </c>
    </row>
    <row r="26" spans="1:13" s="101" customFormat="1" ht="27.75" customHeight="1" x14ac:dyDescent="0.2">
      <c r="A26" s="103"/>
      <c r="B26" s="18"/>
      <c r="C26" s="19"/>
      <c r="D26" s="25"/>
      <c r="E26" s="26"/>
      <c r="F26" s="104"/>
      <c r="G26" s="28"/>
      <c r="H26" s="28"/>
      <c r="I26" s="29"/>
      <c r="J26" s="30"/>
      <c r="K26" s="29"/>
      <c r="L26" s="29"/>
      <c r="M26" s="66"/>
    </row>
    <row r="27" spans="1:13" s="101" customFormat="1" ht="27.75" customHeight="1" x14ac:dyDescent="0.15">
      <c r="A27" s="54" t="s">
        <v>87</v>
      </c>
      <c r="B27" s="20"/>
      <c r="C27" s="102" t="s">
        <v>85</v>
      </c>
      <c r="D27" s="25" t="s">
        <v>10</v>
      </c>
      <c r="E27" s="26"/>
      <c r="F27" s="104">
        <v>15</v>
      </c>
      <c r="G27" s="28"/>
      <c r="H27" s="28"/>
      <c r="I27" s="29"/>
      <c r="J27" s="30"/>
      <c r="K27" s="29"/>
      <c r="L27" s="29"/>
      <c r="M27" s="66"/>
    </row>
    <row r="28" spans="1:13" ht="21" customHeight="1" x14ac:dyDescent="0.15">
      <c r="A28" s="53"/>
      <c r="B28" s="20"/>
      <c r="C28" s="21"/>
      <c r="D28" s="22"/>
      <c r="E28" s="4"/>
      <c r="F28" s="23"/>
      <c r="G28" s="4"/>
      <c r="H28" s="24"/>
      <c r="I28" s="24"/>
      <c r="J28" s="4"/>
      <c r="K28" s="4"/>
      <c r="L28" s="4"/>
      <c r="M28" s="66">
        <f t="shared" si="0"/>
        <v>0</v>
      </c>
    </row>
    <row r="29" spans="1:13" ht="18" customHeight="1" x14ac:dyDescent="0.15">
      <c r="A29" s="157" t="s">
        <v>23</v>
      </c>
      <c r="B29" s="158"/>
      <c r="C29" s="158"/>
      <c r="D29" s="158"/>
      <c r="E29" s="76"/>
      <c r="F29" s="84">
        <f>SUM(F11:F26)-F18</f>
        <v>80</v>
      </c>
      <c r="G29" s="82"/>
      <c r="H29" s="81"/>
      <c r="I29" s="83" t="s">
        <v>10</v>
      </c>
      <c r="J29" s="31"/>
      <c r="K29" s="31"/>
      <c r="L29" s="31"/>
      <c r="M29" s="71">
        <f>SUM(M11:M28)</f>
        <v>0</v>
      </c>
    </row>
    <row r="30" spans="1:13" ht="20.25" customHeight="1" x14ac:dyDescent="0.25">
      <c r="A30" s="52"/>
      <c r="B30" s="16"/>
      <c r="C30" s="17"/>
      <c r="D30" s="11"/>
      <c r="E30" s="11"/>
      <c r="F30" s="12"/>
      <c r="G30" s="13"/>
      <c r="H30" s="13"/>
      <c r="I30" s="13"/>
      <c r="J30" s="13"/>
      <c r="K30" s="13"/>
      <c r="L30" s="13"/>
      <c r="M30" s="66">
        <f t="shared" si="0"/>
        <v>0</v>
      </c>
    </row>
    <row r="31" spans="1:13" ht="17.25" customHeight="1" x14ac:dyDescent="0.15">
      <c r="A31" s="58" t="s">
        <v>35</v>
      </c>
      <c r="B31" s="59"/>
      <c r="C31" s="60" t="s">
        <v>25</v>
      </c>
      <c r="D31" s="61"/>
      <c r="E31" s="61"/>
      <c r="F31" s="62"/>
      <c r="G31" s="63"/>
      <c r="H31" s="63"/>
      <c r="I31" s="63"/>
      <c r="J31" s="63"/>
      <c r="K31" s="63"/>
      <c r="L31" s="63"/>
      <c r="M31" s="67"/>
    </row>
    <row r="32" spans="1:13" ht="21" customHeight="1" x14ac:dyDescent="0.15">
      <c r="A32" s="53"/>
      <c r="B32" s="20"/>
      <c r="C32" s="21"/>
      <c r="D32" s="22"/>
      <c r="E32" s="42"/>
      <c r="F32" s="23"/>
      <c r="G32" s="42"/>
      <c r="H32" s="24"/>
      <c r="I32" s="24"/>
      <c r="J32" s="42"/>
      <c r="K32" s="42"/>
      <c r="L32" s="42"/>
      <c r="M32" s="66"/>
    </row>
    <row r="33" spans="1:13" ht="17.25" customHeight="1" x14ac:dyDescent="0.2">
      <c r="A33" s="54" t="s">
        <v>36</v>
      </c>
      <c r="B33" s="18"/>
      <c r="C33" s="57" t="s">
        <v>22</v>
      </c>
      <c r="D33" s="11"/>
      <c r="E33" s="11"/>
      <c r="F33" s="12"/>
      <c r="G33" s="13"/>
      <c r="H33" s="13"/>
      <c r="I33" s="13"/>
      <c r="J33" s="13"/>
      <c r="K33" s="13"/>
      <c r="L33" s="13"/>
      <c r="M33" s="66"/>
    </row>
    <row r="34" spans="1:13" ht="24" x14ac:dyDescent="0.2">
      <c r="A34" s="54" t="s">
        <v>37</v>
      </c>
      <c r="B34" s="18"/>
      <c r="C34" s="19" t="s">
        <v>81</v>
      </c>
      <c r="D34" s="25" t="s">
        <v>10</v>
      </c>
      <c r="E34" s="26">
        <v>0</v>
      </c>
      <c r="F34" s="27">
        <v>2</v>
      </c>
      <c r="G34" s="28"/>
      <c r="H34" s="28">
        <v>6</v>
      </c>
      <c r="I34" s="29"/>
      <c r="J34" s="30"/>
      <c r="K34" s="29"/>
      <c r="L34" s="29"/>
      <c r="M34" s="66">
        <f>F34*I34</f>
        <v>0</v>
      </c>
    </row>
    <row r="35" spans="1:13" ht="21" customHeight="1" x14ac:dyDescent="0.2">
      <c r="A35" s="53"/>
      <c r="B35" s="20"/>
      <c r="C35" s="19"/>
      <c r="D35" s="22"/>
      <c r="E35" s="42"/>
      <c r="F35" s="23"/>
      <c r="G35" s="42"/>
      <c r="H35" s="24"/>
      <c r="I35" s="24"/>
      <c r="J35" s="42"/>
      <c r="K35" s="42"/>
      <c r="L35" s="42"/>
      <c r="M35" s="66">
        <f t="shared" ref="M35:M38" si="2">F35*I35</f>
        <v>0</v>
      </c>
    </row>
    <row r="36" spans="1:13" ht="24" x14ac:dyDescent="0.2">
      <c r="A36" s="54" t="s">
        <v>38</v>
      </c>
      <c r="B36" s="18"/>
      <c r="C36" s="19" t="s">
        <v>82</v>
      </c>
      <c r="D36" s="25" t="s">
        <v>10</v>
      </c>
      <c r="E36" s="26">
        <v>0</v>
      </c>
      <c r="F36" s="27">
        <v>2</v>
      </c>
      <c r="G36" s="28"/>
      <c r="H36" s="28">
        <v>6</v>
      </c>
      <c r="I36" s="29"/>
      <c r="J36" s="30"/>
      <c r="K36" s="29"/>
      <c r="L36" s="29"/>
      <c r="M36" s="66">
        <f t="shared" si="2"/>
        <v>0</v>
      </c>
    </row>
    <row r="37" spans="1:13" ht="21" customHeight="1" x14ac:dyDescent="0.15">
      <c r="A37" s="53"/>
      <c r="B37" s="20"/>
      <c r="C37" s="21"/>
      <c r="D37" s="22"/>
      <c r="E37" s="42"/>
      <c r="F37" s="23"/>
      <c r="G37" s="42"/>
      <c r="H37" s="24"/>
      <c r="I37" s="24"/>
      <c r="J37" s="42"/>
      <c r="K37" s="42"/>
      <c r="L37" s="42"/>
      <c r="M37" s="66">
        <f t="shared" si="2"/>
        <v>0</v>
      </c>
    </row>
    <row r="38" spans="1:13" ht="24" x14ac:dyDescent="0.2">
      <c r="A38" s="54" t="s">
        <v>39</v>
      </c>
      <c r="B38" s="18"/>
      <c r="C38" s="19" t="s">
        <v>83</v>
      </c>
      <c r="D38" s="25" t="s">
        <v>10</v>
      </c>
      <c r="E38" s="26">
        <v>0</v>
      </c>
      <c r="F38" s="27">
        <f>6-F36-F34</f>
        <v>2</v>
      </c>
      <c r="G38" s="28"/>
      <c r="H38" s="28">
        <v>6</v>
      </c>
      <c r="I38" s="29"/>
      <c r="J38" s="30"/>
      <c r="K38" s="29"/>
      <c r="L38" s="29"/>
      <c r="M38" s="66">
        <f t="shared" si="2"/>
        <v>0</v>
      </c>
    </row>
    <row r="39" spans="1:13" s="101" customFormat="1" ht="12" x14ac:dyDescent="0.2">
      <c r="A39" s="103"/>
      <c r="B39" s="18"/>
      <c r="C39" s="19"/>
      <c r="D39" s="25"/>
      <c r="E39" s="26"/>
      <c r="F39" s="104"/>
      <c r="G39" s="28"/>
      <c r="H39" s="28"/>
      <c r="I39" s="29"/>
      <c r="J39" s="30"/>
      <c r="K39" s="29"/>
      <c r="L39" s="29"/>
      <c r="M39" s="66"/>
    </row>
    <row r="40" spans="1:13" s="101" customFormat="1" ht="12" x14ac:dyDescent="0.15">
      <c r="A40" s="54" t="s">
        <v>88</v>
      </c>
      <c r="B40" s="20"/>
      <c r="C40" s="102" t="s">
        <v>85</v>
      </c>
      <c r="D40" s="25" t="s">
        <v>10</v>
      </c>
      <c r="E40" s="26"/>
      <c r="F40" s="104">
        <v>1</v>
      </c>
      <c r="G40" s="28"/>
      <c r="H40" s="28"/>
      <c r="I40" s="29"/>
      <c r="J40" s="30"/>
      <c r="K40" s="29"/>
      <c r="L40" s="29"/>
      <c r="M40" s="66"/>
    </row>
    <row r="41" spans="1:13" ht="21" customHeight="1" x14ac:dyDescent="0.15">
      <c r="A41" s="53"/>
      <c r="B41" s="20"/>
      <c r="C41" s="21"/>
      <c r="D41" s="22"/>
      <c r="E41" s="42"/>
      <c r="F41" s="23"/>
      <c r="G41" s="42"/>
      <c r="H41" s="24"/>
      <c r="I41" s="24"/>
      <c r="J41" s="42"/>
      <c r="K41" s="42"/>
      <c r="L41" s="42"/>
      <c r="M41" s="66"/>
    </row>
    <row r="42" spans="1:13" ht="17.25" customHeight="1" x14ac:dyDescent="0.2">
      <c r="A42" s="54" t="s">
        <v>40</v>
      </c>
      <c r="B42" s="18"/>
      <c r="C42" s="57" t="s">
        <v>24</v>
      </c>
      <c r="D42" s="11"/>
      <c r="E42" s="11"/>
      <c r="F42" s="12"/>
      <c r="G42" s="13"/>
      <c r="H42" s="13"/>
      <c r="I42" s="13"/>
      <c r="J42" s="13"/>
      <c r="K42" s="13"/>
      <c r="L42" s="13"/>
      <c r="M42" s="66"/>
    </row>
    <row r="43" spans="1:13" ht="24" x14ac:dyDescent="0.2">
      <c r="A43" s="54" t="s">
        <v>41</v>
      </c>
      <c r="B43" s="18"/>
      <c r="C43" s="19" t="s">
        <v>81</v>
      </c>
      <c r="D43" s="25" t="s">
        <v>10</v>
      </c>
      <c r="E43" s="26">
        <v>0</v>
      </c>
      <c r="F43" s="27">
        <v>2</v>
      </c>
      <c r="G43" s="28"/>
      <c r="H43" s="28">
        <v>6</v>
      </c>
      <c r="I43" s="29"/>
      <c r="J43" s="30"/>
      <c r="K43" s="29"/>
      <c r="L43" s="29"/>
      <c r="M43" s="66">
        <f>F43*I43</f>
        <v>0</v>
      </c>
    </row>
    <row r="44" spans="1:13" ht="21" customHeight="1" x14ac:dyDescent="0.2">
      <c r="A44" s="53"/>
      <c r="B44" s="20"/>
      <c r="C44" s="19"/>
      <c r="D44" s="22"/>
      <c r="E44" s="42"/>
      <c r="F44" s="23"/>
      <c r="G44" s="42"/>
      <c r="H44" s="24"/>
      <c r="I44" s="24"/>
      <c r="J44" s="42"/>
      <c r="K44" s="42"/>
      <c r="L44" s="42"/>
      <c r="M44" s="66">
        <f t="shared" ref="M44:M47" si="3">F44*I44</f>
        <v>0</v>
      </c>
    </row>
    <row r="45" spans="1:13" ht="24" x14ac:dyDescent="0.2">
      <c r="A45" s="54" t="s">
        <v>42</v>
      </c>
      <c r="B45" s="18"/>
      <c r="C45" s="19" t="s">
        <v>82</v>
      </c>
      <c r="D45" s="25" t="s">
        <v>10</v>
      </c>
      <c r="E45" s="26">
        <v>0</v>
      </c>
      <c r="F45" s="27">
        <v>2</v>
      </c>
      <c r="G45" s="28"/>
      <c r="H45" s="28">
        <v>6</v>
      </c>
      <c r="I45" s="29"/>
      <c r="J45" s="30"/>
      <c r="K45" s="29"/>
      <c r="L45" s="29"/>
      <c r="M45" s="66">
        <f t="shared" si="3"/>
        <v>0</v>
      </c>
    </row>
    <row r="46" spans="1:13" ht="21" customHeight="1" x14ac:dyDescent="0.15">
      <c r="A46" s="53"/>
      <c r="B46" s="20"/>
      <c r="C46" s="21"/>
      <c r="D46" s="22"/>
      <c r="E46" s="42"/>
      <c r="F46" s="23"/>
      <c r="G46" s="42"/>
      <c r="H46" s="24"/>
      <c r="I46" s="24"/>
      <c r="J46" s="42"/>
      <c r="K46" s="42"/>
      <c r="L46" s="42"/>
      <c r="M46" s="66">
        <f t="shared" si="3"/>
        <v>0</v>
      </c>
    </row>
    <row r="47" spans="1:13" ht="24" x14ac:dyDescent="0.2">
      <c r="A47" s="54" t="s">
        <v>43</v>
      </c>
      <c r="B47" s="18"/>
      <c r="C47" s="19" t="s">
        <v>83</v>
      </c>
      <c r="D47" s="25" t="s">
        <v>10</v>
      </c>
      <c r="E47" s="26">
        <v>0</v>
      </c>
      <c r="F47" s="27">
        <f>6-F45-F43</f>
        <v>2</v>
      </c>
      <c r="G47" s="28"/>
      <c r="H47" s="28">
        <v>6</v>
      </c>
      <c r="I47" s="29"/>
      <c r="J47" s="30"/>
      <c r="K47" s="29"/>
      <c r="L47" s="29"/>
      <c r="M47" s="66">
        <f t="shared" si="3"/>
        <v>0</v>
      </c>
    </row>
    <row r="48" spans="1:13" s="101" customFormat="1" ht="12" x14ac:dyDescent="0.2">
      <c r="A48" s="103"/>
      <c r="B48" s="18"/>
      <c r="C48" s="19"/>
      <c r="D48" s="25"/>
      <c r="E48" s="26"/>
      <c r="F48" s="104"/>
      <c r="G48" s="28"/>
      <c r="H48" s="28"/>
      <c r="I48" s="29"/>
      <c r="J48" s="30"/>
      <c r="K48" s="29"/>
      <c r="L48" s="29"/>
      <c r="M48" s="66"/>
    </row>
    <row r="49" spans="1:13" s="101" customFormat="1" ht="12" x14ac:dyDescent="0.15">
      <c r="A49" s="54" t="s">
        <v>89</v>
      </c>
      <c r="B49" s="20"/>
      <c r="C49" s="102" t="s">
        <v>85</v>
      </c>
      <c r="D49" s="25" t="s">
        <v>10</v>
      </c>
      <c r="E49" s="26"/>
      <c r="F49" s="104">
        <v>2</v>
      </c>
      <c r="G49" s="28"/>
      <c r="H49" s="28"/>
      <c r="I49" s="29"/>
      <c r="J49" s="30"/>
      <c r="K49" s="29"/>
      <c r="L49" s="29"/>
      <c r="M49" s="66"/>
    </row>
    <row r="50" spans="1:13" ht="17.25" customHeight="1" x14ac:dyDescent="0.15">
      <c r="A50" s="53"/>
      <c r="B50" s="20"/>
      <c r="C50" s="21"/>
      <c r="D50" s="22"/>
      <c r="E50" s="42"/>
      <c r="F50" s="23"/>
      <c r="G50" s="42"/>
      <c r="H50" s="24"/>
      <c r="I50" s="24"/>
      <c r="J50" s="42"/>
      <c r="K50" s="42"/>
      <c r="L50" s="42"/>
      <c r="M50" s="66">
        <f t="shared" ref="M50" si="4">F50*I50</f>
        <v>0</v>
      </c>
    </row>
    <row r="51" spans="1:13" ht="21" customHeight="1" x14ac:dyDescent="0.15">
      <c r="A51" s="157" t="s">
        <v>44</v>
      </c>
      <c r="B51" s="158"/>
      <c r="C51" s="158"/>
      <c r="D51" s="158"/>
      <c r="E51" s="76"/>
      <c r="F51" s="84">
        <f>SUM(F33:F47)-F40</f>
        <v>12</v>
      </c>
      <c r="G51" s="82"/>
      <c r="H51" s="81"/>
      <c r="I51" s="83" t="s">
        <v>10</v>
      </c>
      <c r="J51" s="41"/>
      <c r="K51" s="41"/>
      <c r="L51" s="41"/>
      <c r="M51" s="71">
        <f>SUM(M33:M50)</f>
        <v>0</v>
      </c>
    </row>
    <row r="52" spans="1:13" ht="17.25" customHeight="1" x14ac:dyDescent="0.25">
      <c r="A52" s="52"/>
      <c r="B52" s="16"/>
      <c r="C52" s="17"/>
      <c r="D52" s="11"/>
      <c r="E52" s="11"/>
      <c r="F52" s="12"/>
      <c r="G52" s="13"/>
      <c r="H52" s="13"/>
      <c r="I52" s="13"/>
      <c r="J52" s="13"/>
      <c r="K52" s="13"/>
      <c r="L52" s="13"/>
      <c r="M52" s="66">
        <f t="shared" ref="M52" si="5">F52*I52</f>
        <v>0</v>
      </c>
    </row>
    <row r="53" spans="1:13" ht="21" customHeight="1" x14ac:dyDescent="0.15">
      <c r="A53" s="58" t="s">
        <v>46</v>
      </c>
      <c r="B53" s="59"/>
      <c r="C53" s="60" t="s">
        <v>47</v>
      </c>
      <c r="D53" s="61"/>
      <c r="E53" s="61"/>
      <c r="F53" s="62"/>
      <c r="G53" s="63"/>
      <c r="H53" s="63"/>
      <c r="I53" s="63"/>
      <c r="J53" s="63"/>
      <c r="K53" s="63"/>
      <c r="L53" s="63"/>
      <c r="M53" s="67"/>
    </row>
    <row r="54" spans="1:13" ht="17.25" customHeight="1" x14ac:dyDescent="0.15">
      <c r="A54" s="53"/>
      <c r="B54" s="20"/>
      <c r="C54" s="21"/>
      <c r="D54" s="22"/>
      <c r="E54" s="42"/>
      <c r="F54" s="23"/>
      <c r="G54" s="42"/>
      <c r="H54" s="24"/>
      <c r="I54" s="24"/>
      <c r="J54" s="42"/>
      <c r="K54" s="42"/>
      <c r="L54" s="42"/>
      <c r="M54" s="66"/>
    </row>
    <row r="55" spans="1:13" ht="21" customHeight="1" x14ac:dyDescent="0.2">
      <c r="A55" s="54" t="s">
        <v>48</v>
      </c>
      <c r="B55" s="18"/>
      <c r="C55" s="57" t="s">
        <v>22</v>
      </c>
      <c r="D55" s="11"/>
      <c r="E55" s="11"/>
      <c r="F55" s="12"/>
      <c r="G55" s="13"/>
      <c r="H55" s="13"/>
      <c r="I55" s="13"/>
      <c r="J55" s="13"/>
      <c r="K55" s="13"/>
      <c r="L55" s="13"/>
      <c r="M55" s="66"/>
    </row>
    <row r="56" spans="1:13" ht="24" x14ac:dyDescent="0.2">
      <c r="A56" s="54" t="s">
        <v>49</v>
      </c>
      <c r="B56" s="18"/>
      <c r="C56" s="19" t="s">
        <v>81</v>
      </c>
      <c r="D56" s="25" t="s">
        <v>10</v>
      </c>
      <c r="E56" s="26">
        <v>0</v>
      </c>
      <c r="F56" s="27">
        <v>6</v>
      </c>
      <c r="G56" s="28"/>
      <c r="H56" s="28">
        <v>6</v>
      </c>
      <c r="I56" s="29"/>
      <c r="J56" s="30"/>
      <c r="K56" s="29"/>
      <c r="L56" s="29"/>
      <c r="M56" s="66">
        <f>F56*I56</f>
        <v>0</v>
      </c>
    </row>
    <row r="57" spans="1:13" ht="20.25" customHeight="1" x14ac:dyDescent="0.2">
      <c r="A57" s="53"/>
      <c r="B57" s="20"/>
      <c r="C57" s="19"/>
      <c r="D57" s="22"/>
      <c r="E57" s="42"/>
      <c r="F57" s="23"/>
      <c r="G57" s="42"/>
      <c r="H57" s="24"/>
      <c r="I57" s="24"/>
      <c r="J57" s="42"/>
      <c r="K57" s="42"/>
      <c r="L57" s="42"/>
      <c r="M57" s="66">
        <f t="shared" ref="M57:M60" si="6">F57*I57</f>
        <v>0</v>
      </c>
    </row>
    <row r="58" spans="1:13" ht="24" x14ac:dyDescent="0.2">
      <c r="A58" s="54" t="s">
        <v>50</v>
      </c>
      <c r="B58" s="18"/>
      <c r="C58" s="19" t="s">
        <v>82</v>
      </c>
      <c r="D58" s="25" t="s">
        <v>10</v>
      </c>
      <c r="E58" s="26">
        <v>0</v>
      </c>
      <c r="F58" s="27">
        <v>1</v>
      </c>
      <c r="G58" s="28"/>
      <c r="H58" s="28">
        <v>6</v>
      </c>
      <c r="I58" s="29"/>
      <c r="J58" s="30"/>
      <c r="K58" s="29"/>
      <c r="L58" s="29"/>
      <c r="M58" s="66">
        <f>F58*I58</f>
        <v>0</v>
      </c>
    </row>
    <row r="59" spans="1:13" ht="21" customHeight="1" x14ac:dyDescent="0.15">
      <c r="A59" s="53"/>
      <c r="B59" s="20"/>
      <c r="C59" s="21"/>
      <c r="D59" s="22"/>
      <c r="E59" s="42"/>
      <c r="F59" s="23"/>
      <c r="G59" s="42"/>
      <c r="H59" s="24"/>
      <c r="I59" s="24"/>
      <c r="J59" s="42"/>
      <c r="K59" s="42"/>
      <c r="L59" s="42"/>
      <c r="M59" s="66">
        <f t="shared" si="6"/>
        <v>0</v>
      </c>
    </row>
    <row r="60" spans="1:13" ht="24" x14ac:dyDescent="0.2">
      <c r="A60" s="54" t="s">
        <v>51</v>
      </c>
      <c r="B60" s="18"/>
      <c r="C60" s="19" t="s">
        <v>83</v>
      </c>
      <c r="D60" s="25" t="s">
        <v>10</v>
      </c>
      <c r="E60" s="26">
        <v>0</v>
      </c>
      <c r="F60" s="27">
        <f>12-F58-F56</f>
        <v>5</v>
      </c>
      <c r="G60" s="28"/>
      <c r="H60" s="28">
        <v>6</v>
      </c>
      <c r="I60" s="29"/>
      <c r="J60" s="30"/>
      <c r="K60" s="29"/>
      <c r="L60" s="29"/>
      <c r="M60" s="66">
        <f t="shared" si="6"/>
        <v>0</v>
      </c>
    </row>
    <row r="61" spans="1:13" s="101" customFormat="1" ht="12" x14ac:dyDescent="0.2">
      <c r="A61" s="103"/>
      <c r="B61" s="18"/>
      <c r="C61" s="19"/>
      <c r="D61" s="25"/>
      <c r="E61" s="26"/>
      <c r="F61" s="104"/>
      <c r="G61" s="28"/>
      <c r="H61" s="28"/>
      <c r="I61" s="29"/>
      <c r="J61" s="30"/>
      <c r="K61" s="29"/>
      <c r="L61" s="29"/>
      <c r="M61" s="66"/>
    </row>
    <row r="62" spans="1:13" s="101" customFormat="1" ht="12" x14ac:dyDescent="0.15">
      <c r="A62" s="54" t="s">
        <v>90</v>
      </c>
      <c r="B62" s="20"/>
      <c r="C62" s="102" t="s">
        <v>85</v>
      </c>
      <c r="D62" s="25" t="s">
        <v>10</v>
      </c>
      <c r="E62" s="26"/>
      <c r="F62" s="104">
        <v>6</v>
      </c>
      <c r="G62" s="28"/>
      <c r="H62" s="28"/>
      <c r="I62" s="29"/>
      <c r="J62" s="30"/>
      <c r="K62" s="29"/>
      <c r="L62" s="29"/>
      <c r="M62" s="66"/>
    </row>
    <row r="63" spans="1:13" ht="20.25" customHeight="1" x14ac:dyDescent="0.15">
      <c r="A63" s="53"/>
      <c r="B63" s="20"/>
      <c r="C63" s="21"/>
      <c r="D63" s="22"/>
      <c r="E63" s="42"/>
      <c r="F63" s="23"/>
      <c r="G63" s="42"/>
      <c r="H63" s="24"/>
      <c r="I63" s="24"/>
      <c r="J63" s="42"/>
      <c r="K63" s="42"/>
      <c r="L63" s="42"/>
      <c r="M63" s="66"/>
    </row>
    <row r="64" spans="1:13" ht="17.25" customHeight="1" x14ac:dyDescent="0.2">
      <c r="A64" s="54" t="s">
        <v>52</v>
      </c>
      <c r="B64" s="18"/>
      <c r="C64" s="57" t="s">
        <v>24</v>
      </c>
      <c r="D64" s="11"/>
      <c r="E64" s="11"/>
      <c r="F64" s="12"/>
      <c r="G64" s="13"/>
      <c r="H64" s="13"/>
      <c r="I64" s="13"/>
      <c r="J64" s="13"/>
      <c r="K64" s="13"/>
      <c r="L64" s="13"/>
      <c r="M64" s="66"/>
    </row>
    <row r="65" spans="1:13" ht="24" x14ac:dyDescent="0.2">
      <c r="A65" s="54" t="s">
        <v>53</v>
      </c>
      <c r="B65" s="18"/>
      <c r="C65" s="19" t="s">
        <v>81</v>
      </c>
      <c r="D65" s="25" t="s">
        <v>10</v>
      </c>
      <c r="E65" s="26">
        <v>0</v>
      </c>
      <c r="F65" s="27">
        <v>5</v>
      </c>
      <c r="G65" s="28"/>
      <c r="H65" s="28">
        <v>6</v>
      </c>
      <c r="I65" s="29"/>
      <c r="J65" s="30"/>
      <c r="K65" s="29"/>
      <c r="L65" s="29"/>
      <c r="M65" s="66">
        <f>F65*I65</f>
        <v>0</v>
      </c>
    </row>
    <row r="66" spans="1:13" ht="21" customHeight="1" x14ac:dyDescent="0.2">
      <c r="A66" s="53"/>
      <c r="B66" s="20"/>
      <c r="C66" s="19"/>
      <c r="D66" s="22"/>
      <c r="E66" s="42"/>
      <c r="F66" s="23"/>
      <c r="G66" s="42"/>
      <c r="H66" s="24"/>
      <c r="I66" s="24"/>
      <c r="J66" s="42"/>
      <c r="K66" s="42"/>
      <c r="L66" s="42"/>
      <c r="M66" s="66">
        <f t="shared" ref="M66:M72" si="7">F66*I66</f>
        <v>0</v>
      </c>
    </row>
    <row r="67" spans="1:13" ht="24" x14ac:dyDescent="0.2">
      <c r="A67" s="54" t="s">
        <v>54</v>
      </c>
      <c r="B67" s="18"/>
      <c r="C67" s="19" t="s">
        <v>82</v>
      </c>
      <c r="D67" s="25" t="s">
        <v>10</v>
      </c>
      <c r="E67" s="26">
        <v>0</v>
      </c>
      <c r="F67" s="27">
        <v>1</v>
      </c>
      <c r="G67" s="28"/>
      <c r="H67" s="28">
        <v>6</v>
      </c>
      <c r="I67" s="29"/>
      <c r="J67" s="30"/>
      <c r="K67" s="29"/>
      <c r="L67" s="29"/>
      <c r="M67" s="66">
        <f t="shared" si="7"/>
        <v>0</v>
      </c>
    </row>
    <row r="68" spans="1:13" ht="21" customHeight="1" x14ac:dyDescent="0.15">
      <c r="A68" s="53"/>
      <c r="B68" s="20"/>
      <c r="C68" s="21"/>
      <c r="D68" s="22"/>
      <c r="E68" s="42"/>
      <c r="F68" s="23"/>
      <c r="G68" s="42"/>
      <c r="H68" s="24"/>
      <c r="I68" s="24"/>
      <c r="J68" s="42"/>
      <c r="K68" s="42"/>
      <c r="L68" s="42"/>
      <c r="M68" s="66">
        <f t="shared" si="7"/>
        <v>0</v>
      </c>
    </row>
    <row r="69" spans="1:13" ht="24" x14ac:dyDescent="0.2">
      <c r="A69" s="54" t="s">
        <v>55</v>
      </c>
      <c r="B69" s="18"/>
      <c r="C69" s="19" t="s">
        <v>83</v>
      </c>
      <c r="D69" s="25" t="s">
        <v>10</v>
      </c>
      <c r="E69" s="26">
        <v>0</v>
      </c>
      <c r="F69" s="27">
        <f>12-F67-F65</f>
        <v>6</v>
      </c>
      <c r="G69" s="28"/>
      <c r="H69" s="28">
        <v>6</v>
      </c>
      <c r="I69" s="29"/>
      <c r="J69" s="30"/>
      <c r="K69" s="29"/>
      <c r="L69" s="29"/>
      <c r="M69" s="66">
        <f t="shared" si="7"/>
        <v>0</v>
      </c>
    </row>
    <row r="70" spans="1:13" s="101" customFormat="1" ht="12" x14ac:dyDescent="0.2">
      <c r="A70" s="103"/>
      <c r="B70" s="18"/>
      <c r="C70" s="19"/>
      <c r="D70" s="25"/>
      <c r="E70" s="26"/>
      <c r="F70" s="104"/>
      <c r="G70" s="28"/>
      <c r="H70" s="28"/>
      <c r="I70" s="29"/>
      <c r="J70" s="30"/>
      <c r="K70" s="29"/>
      <c r="L70" s="29"/>
      <c r="M70" s="66"/>
    </row>
    <row r="71" spans="1:13" s="101" customFormat="1" ht="12" x14ac:dyDescent="0.15">
      <c r="A71" s="54" t="s">
        <v>91</v>
      </c>
      <c r="B71" s="20"/>
      <c r="C71" s="102" t="s">
        <v>85</v>
      </c>
      <c r="D71" s="25" t="s">
        <v>10</v>
      </c>
      <c r="E71" s="26"/>
      <c r="F71" s="104">
        <v>5</v>
      </c>
      <c r="G71" s="28"/>
      <c r="H71" s="28"/>
      <c r="I71" s="29"/>
      <c r="J71" s="30"/>
      <c r="K71" s="29"/>
      <c r="L71" s="29"/>
      <c r="M71" s="66"/>
    </row>
    <row r="72" spans="1:13" ht="21" customHeight="1" x14ac:dyDescent="0.15">
      <c r="A72" s="53"/>
      <c r="B72" s="20"/>
      <c r="C72" s="21"/>
      <c r="D72" s="22"/>
      <c r="E72" s="42"/>
      <c r="F72" s="23"/>
      <c r="G72" s="42"/>
      <c r="H72" s="24"/>
      <c r="I72" s="24"/>
      <c r="J72" s="42"/>
      <c r="K72" s="42"/>
      <c r="L72" s="42"/>
      <c r="M72" s="66">
        <f t="shared" si="7"/>
        <v>0</v>
      </c>
    </row>
    <row r="73" spans="1:13" ht="17.25" customHeight="1" x14ac:dyDescent="0.15">
      <c r="A73" s="157" t="s">
        <v>56</v>
      </c>
      <c r="B73" s="158"/>
      <c r="C73" s="158"/>
      <c r="D73" s="158"/>
      <c r="E73" s="76"/>
      <c r="F73" s="84">
        <f>SUM(F55:F70)-F62</f>
        <v>24</v>
      </c>
      <c r="G73" s="82"/>
      <c r="H73" s="81"/>
      <c r="I73" s="83" t="s">
        <v>10</v>
      </c>
      <c r="J73" s="41"/>
      <c r="K73" s="41"/>
      <c r="L73" s="41"/>
      <c r="M73" s="71">
        <f>SUM(M55:M72)</f>
        <v>0</v>
      </c>
    </row>
    <row r="74" spans="1:13" ht="21" customHeight="1" x14ac:dyDescent="0.25">
      <c r="A74" s="52"/>
      <c r="B74" s="16"/>
      <c r="C74" s="17"/>
      <c r="D74" s="11"/>
      <c r="E74" s="11"/>
      <c r="F74" s="12"/>
      <c r="G74" s="13"/>
      <c r="H74" s="13"/>
      <c r="I74" s="13"/>
      <c r="J74" s="13"/>
      <c r="K74" s="13"/>
      <c r="L74" s="13"/>
      <c r="M74" s="66">
        <f t="shared" ref="M74" si="8">F74*I74</f>
        <v>0</v>
      </c>
    </row>
    <row r="75" spans="1:13" ht="17.25" customHeight="1" x14ac:dyDescent="0.15">
      <c r="A75" s="58" t="s">
        <v>66</v>
      </c>
      <c r="B75" s="59"/>
      <c r="C75" s="60" t="s">
        <v>67</v>
      </c>
      <c r="D75" s="61"/>
      <c r="E75" s="61"/>
      <c r="F75" s="62"/>
      <c r="G75" s="63"/>
      <c r="H75" s="63"/>
      <c r="I75" s="63"/>
      <c r="J75" s="63"/>
      <c r="K75" s="63"/>
      <c r="L75" s="63"/>
      <c r="M75" s="67"/>
    </row>
    <row r="76" spans="1:13" ht="17.25" customHeight="1" x14ac:dyDescent="0.15">
      <c r="A76" s="53"/>
      <c r="B76" s="20"/>
      <c r="C76" s="21"/>
      <c r="D76" s="22"/>
      <c r="E76" s="42"/>
      <c r="F76" s="23"/>
      <c r="G76" s="42"/>
      <c r="H76" s="24"/>
      <c r="I76" s="24"/>
      <c r="J76" s="42"/>
      <c r="K76" s="42"/>
      <c r="L76" s="42"/>
      <c r="M76" s="66"/>
    </row>
    <row r="77" spans="1:13" ht="21" customHeight="1" x14ac:dyDescent="0.2">
      <c r="A77" s="54" t="s">
        <v>58</v>
      </c>
      <c r="B77" s="18"/>
      <c r="C77" s="57" t="s">
        <v>22</v>
      </c>
      <c r="D77" s="11"/>
      <c r="E77" s="11"/>
      <c r="F77" s="12"/>
      <c r="G77" s="13"/>
      <c r="H77" s="13"/>
      <c r="I77" s="13"/>
      <c r="J77" s="13"/>
      <c r="K77" s="13"/>
      <c r="L77" s="13"/>
      <c r="M77" s="66"/>
    </row>
    <row r="78" spans="1:13" ht="24" x14ac:dyDescent="0.2">
      <c r="A78" s="54" t="s">
        <v>59</v>
      </c>
      <c r="B78" s="18"/>
      <c r="C78" s="19" t="s">
        <v>81</v>
      </c>
      <c r="D78" s="25" t="s">
        <v>10</v>
      </c>
      <c r="E78" s="26">
        <v>0</v>
      </c>
      <c r="F78" s="27">
        <v>5</v>
      </c>
      <c r="G78" s="28"/>
      <c r="H78" s="28">
        <v>6</v>
      </c>
      <c r="I78" s="29"/>
      <c r="J78" s="30"/>
      <c r="K78" s="29"/>
      <c r="L78" s="29"/>
      <c r="M78" s="66">
        <f>F78*I78</f>
        <v>0</v>
      </c>
    </row>
    <row r="79" spans="1:13" ht="21" customHeight="1" x14ac:dyDescent="0.2">
      <c r="A79" s="53"/>
      <c r="B79" s="20"/>
      <c r="C79" s="19"/>
      <c r="D79" s="22"/>
      <c r="E79" s="42"/>
      <c r="F79" s="23"/>
      <c r="G79" s="42"/>
      <c r="H79" s="24"/>
      <c r="I79" s="24"/>
      <c r="J79" s="42"/>
      <c r="K79" s="42"/>
      <c r="L79" s="42"/>
      <c r="M79" s="66">
        <f t="shared" ref="M79" si="9">F79*I79</f>
        <v>0</v>
      </c>
    </row>
    <row r="80" spans="1:13" ht="24" x14ac:dyDescent="0.2">
      <c r="A80" s="54" t="s">
        <v>60</v>
      </c>
      <c r="B80" s="18"/>
      <c r="C80" s="19" t="s">
        <v>82</v>
      </c>
      <c r="D80" s="25" t="s">
        <v>10</v>
      </c>
      <c r="E80" s="26">
        <v>0</v>
      </c>
      <c r="F80" s="27">
        <v>2</v>
      </c>
      <c r="G80" s="28"/>
      <c r="H80" s="28">
        <v>6</v>
      </c>
      <c r="I80" s="29"/>
      <c r="J80" s="30"/>
      <c r="K80" s="29"/>
      <c r="L80" s="29"/>
      <c r="M80" s="66">
        <f>F80*I80</f>
        <v>0</v>
      </c>
    </row>
    <row r="81" spans="1:13" ht="21" customHeight="1" x14ac:dyDescent="0.15">
      <c r="A81" s="53"/>
      <c r="B81" s="20"/>
      <c r="C81" s="21"/>
      <c r="D81" s="22"/>
      <c r="E81" s="42"/>
      <c r="F81" s="23"/>
      <c r="G81" s="42"/>
      <c r="H81" s="24"/>
      <c r="I81" s="24"/>
      <c r="J81" s="42"/>
      <c r="K81" s="42"/>
      <c r="L81" s="42"/>
      <c r="M81" s="66">
        <f t="shared" ref="M81:M82" si="10">F81*I81</f>
        <v>0</v>
      </c>
    </row>
    <row r="82" spans="1:13" ht="24" x14ac:dyDescent="0.2">
      <c r="A82" s="54" t="s">
        <v>61</v>
      </c>
      <c r="B82" s="18"/>
      <c r="C82" s="19" t="s">
        <v>83</v>
      </c>
      <c r="D82" s="25" t="s">
        <v>10</v>
      </c>
      <c r="E82" s="26">
        <v>0</v>
      </c>
      <c r="F82" s="27">
        <f>17-F80-F78</f>
        <v>10</v>
      </c>
      <c r="G82" s="28"/>
      <c r="H82" s="28">
        <v>6</v>
      </c>
      <c r="I82" s="29"/>
      <c r="J82" s="30"/>
      <c r="K82" s="29"/>
      <c r="L82" s="29"/>
      <c r="M82" s="66">
        <f t="shared" si="10"/>
        <v>0</v>
      </c>
    </row>
    <row r="83" spans="1:13" s="101" customFormat="1" ht="12" x14ac:dyDescent="0.2">
      <c r="A83" s="103"/>
      <c r="B83" s="18"/>
      <c r="C83" s="19"/>
      <c r="D83" s="25"/>
      <c r="E83" s="26"/>
      <c r="F83" s="104"/>
      <c r="G83" s="28"/>
      <c r="H83" s="28"/>
      <c r="I83" s="29"/>
      <c r="J83" s="30"/>
      <c r="K83" s="29"/>
      <c r="L83" s="29"/>
      <c r="M83" s="66"/>
    </row>
    <row r="84" spans="1:13" s="101" customFormat="1" ht="12" x14ac:dyDescent="0.15">
      <c r="A84" s="54" t="s">
        <v>92</v>
      </c>
      <c r="B84" s="20"/>
      <c r="C84" s="102" t="s">
        <v>85</v>
      </c>
      <c r="D84" s="25" t="s">
        <v>10</v>
      </c>
      <c r="E84" s="26"/>
      <c r="F84" s="104">
        <v>6</v>
      </c>
      <c r="G84" s="28"/>
      <c r="H84" s="28"/>
      <c r="I84" s="29"/>
      <c r="J84" s="30"/>
      <c r="K84" s="29"/>
      <c r="L84" s="29"/>
      <c r="M84" s="66"/>
    </row>
    <row r="85" spans="1:13" s="49" customFormat="1" ht="17.25" customHeight="1" x14ac:dyDescent="0.15">
      <c r="A85" s="80"/>
      <c r="B85" s="20"/>
      <c r="C85" s="21"/>
      <c r="D85" s="22"/>
      <c r="F85" s="23"/>
      <c r="H85" s="24"/>
      <c r="I85" s="24"/>
      <c r="M85" s="66"/>
    </row>
    <row r="86" spans="1:13" ht="21" customHeight="1" x14ac:dyDescent="0.2">
      <c r="A86" s="54" t="s">
        <v>62</v>
      </c>
      <c r="B86" s="18"/>
      <c r="C86" s="57" t="s">
        <v>24</v>
      </c>
      <c r="D86" s="11"/>
      <c r="E86" s="11"/>
      <c r="F86" s="12"/>
      <c r="G86" s="13"/>
      <c r="H86" s="13"/>
      <c r="I86" s="13"/>
      <c r="J86" s="13"/>
      <c r="K86" s="13"/>
      <c r="L86" s="13"/>
      <c r="M86" s="66"/>
    </row>
    <row r="87" spans="1:13" ht="24" x14ac:dyDescent="0.2">
      <c r="A87" s="54" t="s">
        <v>63</v>
      </c>
      <c r="B87" s="18"/>
      <c r="C87" s="19" t="s">
        <v>81</v>
      </c>
      <c r="D87" s="25" t="s">
        <v>10</v>
      </c>
      <c r="E87" s="26">
        <v>0</v>
      </c>
      <c r="F87" s="27">
        <v>2</v>
      </c>
      <c r="G87" s="28"/>
      <c r="H87" s="28">
        <v>6</v>
      </c>
      <c r="I87" s="29"/>
      <c r="J87" s="30"/>
      <c r="K87" s="29"/>
      <c r="L87" s="29"/>
      <c r="M87" s="66"/>
    </row>
    <row r="88" spans="1:13" ht="21" customHeight="1" x14ac:dyDescent="0.2">
      <c r="A88" s="53"/>
      <c r="B88" s="20"/>
      <c r="C88" s="19"/>
      <c r="D88" s="22"/>
      <c r="E88" s="42"/>
      <c r="F88" s="23"/>
      <c r="G88" s="42"/>
      <c r="H88" s="24"/>
      <c r="I88" s="24"/>
      <c r="J88" s="42"/>
      <c r="K88" s="42"/>
      <c r="L88" s="42"/>
      <c r="M88" s="66"/>
    </row>
    <row r="89" spans="1:13" ht="24" x14ac:dyDescent="0.2">
      <c r="A89" s="54" t="s">
        <v>64</v>
      </c>
      <c r="B89" s="18"/>
      <c r="C89" s="19" t="s">
        <v>82</v>
      </c>
      <c r="D89" s="25" t="s">
        <v>10</v>
      </c>
      <c r="E89" s="26">
        <v>0</v>
      </c>
      <c r="F89" s="27" t="s">
        <v>76</v>
      </c>
      <c r="G89" s="28"/>
      <c r="H89" s="28">
        <v>6</v>
      </c>
      <c r="I89" s="29"/>
      <c r="J89" s="30"/>
      <c r="K89" s="29"/>
      <c r="L89" s="29"/>
      <c r="M89" s="66"/>
    </row>
    <row r="90" spans="1:13" ht="21" customHeight="1" x14ac:dyDescent="0.15">
      <c r="A90" s="53"/>
      <c r="B90" s="20"/>
      <c r="C90" s="21"/>
      <c r="D90" s="22"/>
      <c r="E90" s="42"/>
      <c r="F90" s="23"/>
      <c r="G90" s="42"/>
      <c r="H90" s="24"/>
      <c r="I90" s="24"/>
      <c r="J90" s="42"/>
      <c r="K90" s="42"/>
      <c r="L90" s="42"/>
      <c r="M90" s="66"/>
    </row>
    <row r="91" spans="1:13" ht="24" x14ac:dyDescent="0.2">
      <c r="A91" s="54" t="s">
        <v>65</v>
      </c>
      <c r="B91" s="18"/>
      <c r="C91" s="19" t="s">
        <v>83</v>
      </c>
      <c r="D91" s="25" t="s">
        <v>10</v>
      </c>
      <c r="E91" s="26">
        <v>0</v>
      </c>
      <c r="F91" s="27" t="s">
        <v>76</v>
      </c>
      <c r="G91" s="28"/>
      <c r="H91" s="28">
        <v>6</v>
      </c>
      <c r="I91" s="29"/>
      <c r="J91" s="30"/>
      <c r="K91" s="29"/>
      <c r="L91" s="29"/>
      <c r="M91" s="66"/>
    </row>
    <row r="92" spans="1:13" s="100" customFormat="1" ht="12" x14ac:dyDescent="0.15">
      <c r="A92" s="53"/>
      <c r="B92" s="20"/>
      <c r="C92" s="21"/>
      <c r="D92" s="22"/>
      <c r="F92" s="23"/>
      <c r="H92" s="24"/>
      <c r="I92" s="24"/>
      <c r="M92" s="66"/>
    </row>
    <row r="93" spans="1:13" s="100" customFormat="1" ht="24" x14ac:dyDescent="0.2">
      <c r="A93" s="54" t="s">
        <v>94</v>
      </c>
      <c r="B93" s="18"/>
      <c r="C93" s="19" t="s">
        <v>84</v>
      </c>
      <c r="D93" s="25" t="s">
        <v>10</v>
      </c>
      <c r="E93" s="26">
        <v>0</v>
      </c>
      <c r="F93" s="27">
        <v>1</v>
      </c>
      <c r="G93" s="28"/>
      <c r="H93" s="28">
        <v>6</v>
      </c>
      <c r="I93" s="29"/>
      <c r="J93" s="30"/>
      <c r="K93" s="29"/>
      <c r="L93" s="29"/>
      <c r="M93" s="66">
        <f t="shared" ref="M93" si="11">F93*I93</f>
        <v>0</v>
      </c>
    </row>
    <row r="94" spans="1:13" s="101" customFormat="1" ht="12" x14ac:dyDescent="0.2">
      <c r="A94" s="103"/>
      <c r="B94" s="18"/>
      <c r="C94" s="19"/>
      <c r="D94" s="25"/>
      <c r="E94" s="26"/>
      <c r="F94" s="104"/>
      <c r="G94" s="28"/>
      <c r="H94" s="28"/>
      <c r="I94" s="29"/>
      <c r="J94" s="30"/>
      <c r="K94" s="29"/>
      <c r="L94" s="29"/>
      <c r="M94" s="66"/>
    </row>
    <row r="95" spans="1:13" s="101" customFormat="1" ht="12" x14ac:dyDescent="0.15">
      <c r="A95" s="54" t="s">
        <v>93</v>
      </c>
      <c r="B95" s="20"/>
      <c r="C95" s="102" t="s">
        <v>85</v>
      </c>
      <c r="D95" s="25" t="s">
        <v>10</v>
      </c>
      <c r="E95" s="26"/>
      <c r="F95" s="104" t="s">
        <v>76</v>
      </c>
      <c r="G95" s="28"/>
      <c r="H95" s="28"/>
      <c r="I95" s="29"/>
      <c r="J95" s="30"/>
      <c r="K95" s="29"/>
      <c r="L95" s="29"/>
      <c r="M95" s="66"/>
    </row>
    <row r="96" spans="1:13" ht="21" customHeight="1" x14ac:dyDescent="0.15">
      <c r="A96" s="53"/>
      <c r="B96" s="20"/>
      <c r="C96" s="21"/>
      <c r="D96" s="22"/>
      <c r="E96" s="42"/>
      <c r="F96" s="23"/>
      <c r="G96" s="42"/>
      <c r="H96" s="24"/>
      <c r="I96" s="24"/>
      <c r="J96" s="42"/>
      <c r="K96" s="42"/>
      <c r="L96" s="42"/>
      <c r="M96" s="66">
        <f t="shared" ref="M96" si="12">F96*I96</f>
        <v>0</v>
      </c>
    </row>
    <row r="97" spans="1:16" ht="17.25" customHeight="1" x14ac:dyDescent="0.15">
      <c r="A97" s="157" t="s">
        <v>57</v>
      </c>
      <c r="B97" s="158"/>
      <c r="C97" s="158"/>
      <c r="D97" s="158"/>
      <c r="E97" s="76"/>
      <c r="F97" s="84">
        <f>SUM(F78:F93)-F84</f>
        <v>20</v>
      </c>
      <c r="G97" s="82"/>
      <c r="H97" s="81"/>
      <c r="I97" s="83" t="s">
        <v>10</v>
      </c>
      <c r="J97" s="41"/>
      <c r="K97" s="41"/>
      <c r="L97" s="41"/>
      <c r="M97" s="71">
        <f>SUM(M77:M96)</f>
        <v>0</v>
      </c>
    </row>
    <row r="98" spans="1:16" ht="21" customHeight="1" x14ac:dyDescent="0.25">
      <c r="A98" s="52"/>
      <c r="B98" s="16"/>
      <c r="C98" s="17"/>
      <c r="D98" s="11"/>
      <c r="E98" s="11"/>
      <c r="F98" s="12"/>
      <c r="G98" s="13"/>
      <c r="H98" s="13"/>
      <c r="I98" s="13"/>
      <c r="J98" s="13"/>
      <c r="K98" s="13"/>
      <c r="L98" s="13"/>
      <c r="M98" s="66">
        <f t="shared" ref="M98" si="13">F98*I98</f>
        <v>0</v>
      </c>
    </row>
    <row r="99" spans="1:16" ht="17.25" customHeight="1" x14ac:dyDescent="0.15">
      <c r="A99" s="58" t="s">
        <v>100</v>
      </c>
      <c r="B99" s="59"/>
      <c r="C99" s="60" t="s">
        <v>73</v>
      </c>
      <c r="D99" s="61"/>
      <c r="E99" s="61"/>
      <c r="F99" s="62"/>
      <c r="G99" s="63"/>
      <c r="H99" s="63"/>
      <c r="I99" s="63"/>
      <c r="J99" s="63"/>
      <c r="K99" s="63"/>
      <c r="L99" s="63"/>
      <c r="M99" s="67"/>
    </row>
    <row r="100" spans="1:16" ht="21" customHeight="1" x14ac:dyDescent="0.15">
      <c r="A100" s="53"/>
      <c r="B100" s="20"/>
      <c r="C100" s="21"/>
      <c r="D100" s="22"/>
      <c r="E100" s="42"/>
      <c r="F100" s="23"/>
      <c r="G100" s="42"/>
      <c r="H100" s="24"/>
      <c r="I100" s="24"/>
      <c r="J100" s="42"/>
      <c r="K100" s="42"/>
      <c r="L100" s="42"/>
      <c r="M100" s="66"/>
    </row>
    <row r="101" spans="1:16" ht="24" x14ac:dyDescent="0.2">
      <c r="A101" s="54" t="s">
        <v>101</v>
      </c>
      <c r="B101" s="18"/>
      <c r="C101" s="19" t="s">
        <v>99</v>
      </c>
      <c r="D101" s="25" t="s">
        <v>10</v>
      </c>
      <c r="E101" s="26">
        <v>0</v>
      </c>
      <c r="F101" s="27">
        <v>2</v>
      </c>
      <c r="G101" s="28"/>
      <c r="H101" s="28">
        <v>6</v>
      </c>
      <c r="I101" s="29"/>
      <c r="J101" s="30"/>
      <c r="K101" s="29"/>
      <c r="L101" s="29"/>
      <c r="M101" s="66">
        <f>F101*I101</f>
        <v>0</v>
      </c>
    </row>
    <row r="102" spans="1:16" ht="17.25" customHeight="1" x14ac:dyDescent="0.2">
      <c r="A102" s="53"/>
      <c r="B102" s="20"/>
      <c r="C102" s="19"/>
      <c r="D102" s="22"/>
      <c r="E102" s="42"/>
      <c r="F102" s="23"/>
      <c r="G102" s="42"/>
      <c r="H102" s="24"/>
      <c r="I102" s="24"/>
      <c r="J102" s="42"/>
      <c r="K102" s="42"/>
      <c r="L102" s="42"/>
      <c r="M102" s="66">
        <f t="shared" ref="M102" si="14">F102*I102</f>
        <v>0</v>
      </c>
    </row>
    <row r="103" spans="1:16" s="42" customFormat="1" ht="17.25" customHeight="1" x14ac:dyDescent="0.15">
      <c r="A103" s="157" t="s">
        <v>70</v>
      </c>
      <c r="B103" s="158"/>
      <c r="C103" s="158"/>
      <c r="D103" s="158"/>
      <c r="E103" s="76"/>
      <c r="F103" s="84">
        <f>+F101</f>
        <v>2</v>
      </c>
      <c r="G103" s="82"/>
      <c r="H103" s="81"/>
      <c r="I103" s="83" t="s">
        <v>10</v>
      </c>
      <c r="J103" s="41"/>
      <c r="K103" s="41"/>
      <c r="L103" s="41"/>
      <c r="M103" s="71">
        <f>SUM(M99:M102)</f>
        <v>0</v>
      </c>
    </row>
    <row r="104" spans="1:16" s="42" customFormat="1" ht="17.25" customHeight="1" x14ac:dyDescent="0.2">
      <c r="A104" s="80"/>
      <c r="B104" s="20"/>
      <c r="C104" s="19"/>
      <c r="D104" s="22"/>
      <c r="F104" s="23"/>
      <c r="H104" s="24"/>
      <c r="I104" s="24"/>
      <c r="M104" s="66"/>
    </row>
    <row r="105" spans="1:16" ht="17.25" customHeight="1" x14ac:dyDescent="0.15">
      <c r="A105" s="58" t="s">
        <v>68</v>
      </c>
      <c r="B105" s="59"/>
      <c r="C105" s="60" t="s">
        <v>79</v>
      </c>
      <c r="D105" s="61"/>
      <c r="E105" s="61"/>
      <c r="F105" s="62"/>
      <c r="G105" s="63"/>
      <c r="H105" s="63"/>
      <c r="I105" s="63"/>
      <c r="J105" s="63"/>
      <c r="K105" s="63"/>
      <c r="L105" s="63"/>
      <c r="M105" s="67"/>
    </row>
    <row r="106" spans="1:16" ht="17.25" customHeight="1" x14ac:dyDescent="0.15">
      <c r="A106" s="53"/>
      <c r="B106" s="20"/>
      <c r="C106" s="21"/>
      <c r="D106" s="22"/>
      <c r="E106" s="42"/>
      <c r="F106" s="23"/>
      <c r="G106" s="42"/>
      <c r="H106" s="24"/>
      <c r="I106" s="24"/>
      <c r="J106" s="42"/>
      <c r="K106" s="42"/>
      <c r="L106" s="42"/>
      <c r="M106" s="66"/>
    </row>
    <row r="107" spans="1:16" ht="27.75" customHeight="1" x14ac:dyDescent="0.2">
      <c r="A107" s="54" t="s">
        <v>69</v>
      </c>
      <c r="B107" s="18"/>
      <c r="C107" s="19" t="s">
        <v>98</v>
      </c>
      <c r="D107" s="25" t="s">
        <v>80</v>
      </c>
      <c r="E107" s="26">
        <v>0</v>
      </c>
      <c r="F107" s="27">
        <v>1</v>
      </c>
      <c r="G107" s="28"/>
      <c r="H107" s="28">
        <v>6</v>
      </c>
      <c r="I107" s="29"/>
      <c r="J107" s="30"/>
      <c r="K107" s="29"/>
      <c r="L107" s="29"/>
      <c r="M107" s="66">
        <f>F107*I107</f>
        <v>0</v>
      </c>
    </row>
    <row r="108" spans="1:16" s="42" customFormat="1" ht="17.25" customHeight="1" x14ac:dyDescent="0.2">
      <c r="A108" s="80"/>
      <c r="B108" s="20"/>
      <c r="C108" s="19"/>
      <c r="D108" s="22"/>
      <c r="F108" s="23"/>
      <c r="H108" s="24"/>
      <c r="I108" s="24"/>
      <c r="M108" s="66"/>
      <c r="P108" s="49"/>
    </row>
    <row r="109" spans="1:16" s="42" customFormat="1" ht="17.25" customHeight="1" x14ac:dyDescent="0.15">
      <c r="A109" s="157" t="s">
        <v>70</v>
      </c>
      <c r="B109" s="158"/>
      <c r="C109" s="158"/>
      <c r="D109" s="158"/>
      <c r="E109" s="76"/>
      <c r="F109" s="84">
        <f>+F107</f>
        <v>1</v>
      </c>
      <c r="G109" s="82"/>
      <c r="H109" s="81"/>
      <c r="I109" s="83" t="s">
        <v>10</v>
      </c>
      <c r="J109" s="41"/>
      <c r="K109" s="41"/>
      <c r="L109" s="41"/>
      <c r="M109" s="71">
        <f>SUM(M106:M108)</f>
        <v>0</v>
      </c>
      <c r="P109" s="49"/>
    </row>
    <row r="110" spans="1:16" s="42" customFormat="1" ht="17.25" customHeight="1" x14ac:dyDescent="0.2">
      <c r="A110" s="80"/>
      <c r="B110" s="20"/>
      <c r="C110" s="19"/>
      <c r="D110" s="22"/>
      <c r="F110" s="23"/>
      <c r="H110" s="24"/>
      <c r="I110" s="24"/>
      <c r="M110" s="66"/>
      <c r="P110" s="49"/>
    </row>
    <row r="111" spans="1:16" s="42" customFormat="1" ht="17.25" customHeight="1" x14ac:dyDescent="0.15">
      <c r="A111" s="58" t="s">
        <v>72</v>
      </c>
      <c r="B111" s="59"/>
      <c r="C111" s="60" t="s">
        <v>74</v>
      </c>
      <c r="D111" s="61"/>
      <c r="E111" s="61"/>
      <c r="F111" s="62"/>
      <c r="G111" s="63"/>
      <c r="H111" s="63"/>
      <c r="I111" s="63"/>
      <c r="J111" s="63"/>
      <c r="K111" s="63"/>
      <c r="L111" s="63"/>
      <c r="M111" s="67"/>
      <c r="P111" s="49"/>
    </row>
    <row r="112" spans="1:16" s="42" customFormat="1" ht="17.25" customHeight="1" x14ac:dyDescent="0.15">
      <c r="A112" s="53"/>
      <c r="B112" s="20"/>
      <c r="C112" s="21"/>
      <c r="D112" s="22"/>
      <c r="F112" s="23"/>
      <c r="H112" s="24"/>
      <c r="I112" s="24"/>
      <c r="M112" s="66"/>
    </row>
    <row r="113" spans="1:17" s="42" customFormat="1" ht="24" x14ac:dyDescent="0.2">
      <c r="A113" s="54" t="s">
        <v>75</v>
      </c>
      <c r="B113" s="18"/>
      <c r="C113" s="19" t="s">
        <v>97</v>
      </c>
      <c r="D113" s="25" t="s">
        <v>80</v>
      </c>
      <c r="E113" s="26">
        <v>0</v>
      </c>
      <c r="F113" s="27">
        <v>1</v>
      </c>
      <c r="G113" s="28"/>
      <c r="H113" s="28">
        <v>6</v>
      </c>
      <c r="I113" s="29"/>
      <c r="J113" s="30"/>
      <c r="K113" s="29"/>
      <c r="L113" s="29"/>
      <c r="M113" s="66">
        <f>F113*I113</f>
        <v>0</v>
      </c>
    </row>
    <row r="114" spans="1:17" s="42" customFormat="1" ht="17.25" customHeight="1" x14ac:dyDescent="0.2">
      <c r="A114" s="80"/>
      <c r="B114" s="20"/>
      <c r="C114" s="19"/>
      <c r="D114" s="22"/>
      <c r="F114" s="23"/>
      <c r="H114" s="24"/>
      <c r="I114" s="24"/>
      <c r="M114" s="66"/>
    </row>
    <row r="115" spans="1:17" s="42" customFormat="1" ht="17.25" customHeight="1" x14ac:dyDescent="0.15">
      <c r="A115" s="157" t="s">
        <v>71</v>
      </c>
      <c r="B115" s="158"/>
      <c r="C115" s="158"/>
      <c r="D115" s="158"/>
      <c r="E115" s="76"/>
      <c r="F115" s="84">
        <f>+F113</f>
        <v>1</v>
      </c>
      <c r="G115" s="82"/>
      <c r="H115" s="81"/>
      <c r="I115" s="83" t="s">
        <v>10</v>
      </c>
      <c r="J115" s="41"/>
      <c r="K115" s="41"/>
      <c r="L115" s="41"/>
      <c r="M115" s="71">
        <f>SUM(M112:M114)</f>
        <v>0</v>
      </c>
    </row>
    <row r="116" spans="1:17" s="42" customFormat="1" ht="27.75" customHeight="1" thickBot="1" x14ac:dyDescent="0.25">
      <c r="A116" s="77"/>
      <c r="B116" s="18"/>
      <c r="C116" s="78"/>
      <c r="D116" s="25"/>
      <c r="E116" s="26"/>
      <c r="F116" s="26"/>
      <c r="G116" s="28"/>
      <c r="H116" s="28"/>
      <c r="I116" s="29"/>
      <c r="J116" s="30"/>
      <c r="K116" s="29"/>
      <c r="L116" s="29"/>
      <c r="M116" s="79"/>
    </row>
    <row r="117" spans="1:17" ht="18.75" customHeight="1" thickBot="1" x14ac:dyDescent="0.2">
      <c r="A117" s="95"/>
      <c r="B117" s="85"/>
      <c r="C117" s="96" t="s">
        <v>78</v>
      </c>
      <c r="D117" s="99">
        <f>F29+F109+F103+F97+F73+F51+F115</f>
        <v>140</v>
      </c>
      <c r="E117" s="74"/>
      <c r="F117" s="86" t="s">
        <v>10</v>
      </c>
      <c r="G117" s="74"/>
      <c r="H117" s="74"/>
      <c r="I117" s="75" t="s">
        <v>77</v>
      </c>
      <c r="J117" s="97"/>
      <c r="K117" s="97"/>
      <c r="L117" s="97"/>
      <c r="M117" s="98">
        <f>M29+M109+M103+M97+M73+M51+M115</f>
        <v>0</v>
      </c>
    </row>
    <row r="118" spans="1:17" ht="17.25" customHeight="1" thickBot="1" x14ac:dyDescent="0.2">
      <c r="B118" s="14"/>
      <c r="C118" s="73"/>
      <c r="D118" s="87" t="s">
        <v>7</v>
      </c>
      <c r="E118" s="88"/>
      <c r="F118" s="89" t="s">
        <v>45</v>
      </c>
      <c r="G118" s="90"/>
      <c r="H118" s="91"/>
      <c r="I118" s="92">
        <v>0.2</v>
      </c>
      <c r="J118" s="93"/>
      <c r="K118" s="93"/>
      <c r="L118" s="93"/>
      <c r="M118" s="94">
        <f>I118*M117</f>
        <v>0</v>
      </c>
      <c r="N118" s="72"/>
      <c r="O118" s="72"/>
      <c r="P118" s="72"/>
      <c r="Q118" s="72"/>
    </row>
    <row r="119" spans="1:17" ht="17.25" customHeight="1" thickBot="1" x14ac:dyDescent="0.2">
      <c r="A119" s="159" t="s">
        <v>11</v>
      </c>
      <c r="B119" s="160"/>
      <c r="C119" s="161"/>
      <c r="D119" s="161"/>
      <c r="E119" s="162"/>
      <c r="F119" s="161"/>
      <c r="G119" s="163"/>
      <c r="H119" s="161"/>
      <c r="I119" s="164"/>
      <c r="J119" s="32"/>
      <c r="K119" s="32"/>
      <c r="L119" s="32"/>
      <c r="M119" s="68">
        <f>M117+M118</f>
        <v>0</v>
      </c>
    </row>
    <row r="120" spans="1:17" ht="15" customHeight="1" thickBot="1" x14ac:dyDescent="0.2"/>
    <row r="121" spans="1:17" ht="22.5" customHeight="1" x14ac:dyDescent="0.15">
      <c r="A121" s="165" t="s">
        <v>12</v>
      </c>
      <c r="B121" s="166"/>
      <c r="C121" s="167"/>
      <c r="D121" s="168"/>
      <c r="E121" s="148"/>
      <c r="F121" s="169"/>
      <c r="G121" s="170"/>
      <c r="H121" s="171"/>
      <c r="I121" s="171"/>
      <c r="J121" s="148"/>
      <c r="K121" s="148"/>
      <c r="L121" s="148"/>
      <c r="M121" s="172"/>
    </row>
    <row r="122" spans="1:17" ht="35.25" customHeight="1" x14ac:dyDescent="0.15">
      <c r="A122" s="56"/>
      <c r="B122" s="33"/>
      <c r="C122" s="34"/>
      <c r="D122" s="35"/>
      <c r="E122" s="36"/>
      <c r="F122" s="37"/>
      <c r="G122" s="36"/>
      <c r="H122" s="37"/>
      <c r="I122" s="37"/>
      <c r="J122" s="36"/>
      <c r="K122" s="36"/>
      <c r="L122" s="36"/>
      <c r="M122" s="69"/>
    </row>
    <row r="123" spans="1:17" ht="33.75" customHeight="1" thickBot="1" x14ac:dyDescent="0.2">
      <c r="A123" s="56"/>
      <c r="B123" s="33"/>
      <c r="C123" s="33"/>
      <c r="D123" s="38"/>
      <c r="E123" s="39"/>
      <c r="F123" s="40"/>
      <c r="G123" s="39"/>
      <c r="H123" s="40"/>
      <c r="I123" s="40"/>
      <c r="J123" s="39"/>
      <c r="K123" s="39"/>
      <c r="L123" s="39"/>
      <c r="M123" s="70"/>
    </row>
  </sheetData>
  <mergeCells count="13">
    <mergeCell ref="A115:D115"/>
    <mergeCell ref="A119:I119"/>
    <mergeCell ref="A121:C121"/>
    <mergeCell ref="D121:M121"/>
    <mergeCell ref="A73:D73"/>
    <mergeCell ref="A97:D97"/>
    <mergeCell ref="A103:D103"/>
    <mergeCell ref="A109:D109"/>
    <mergeCell ref="A1:A3"/>
    <mergeCell ref="C1:M2"/>
    <mergeCell ref="C3:M3"/>
    <mergeCell ref="A29:D29"/>
    <mergeCell ref="A51:D51"/>
  </mergeCells>
  <printOptions horizontalCentered="1"/>
  <pageMargins left="0" right="0" top="0" bottom="0" header="0" footer="0"/>
  <pageSetup paperSize="9" orientation="portrait" r:id="rId1"/>
  <headerFooter>
    <oddFooter>&amp;L&amp;"Calibri"&amp;9&amp;",Regular"&amp;",Italic"V1 - Le &amp;R&amp;"Calibri"&amp;9&amp;",Italic"&amp;",Italic"Page &amp;P/pc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 </vt:lpstr>
      <vt:lpstr>LOT N°03  MENUISERIES BOIS</vt:lpstr>
      <vt:lpstr>'PDG '!Zone_d_impression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Magali BOSSARD</dc:creator>
  <cp:keywords/>
  <dc:description/>
  <cp:lastModifiedBy>CHOBLET Francois-Xavier</cp:lastModifiedBy>
  <cp:lastPrinted>2026-02-23T14:45:58Z</cp:lastPrinted>
  <dcterms:created xsi:type="dcterms:W3CDTF">2018-09-07T07:39:07Z</dcterms:created>
  <dcterms:modified xsi:type="dcterms:W3CDTF">2026-02-23T16:41:23Z</dcterms:modified>
  <cp:category/>
  <cp:contentStatus/>
</cp:coreProperties>
</file>